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15470" windowHeight="8010" tabRatio="755" activeTab="6"/>
  </bookViews>
  <sheets>
    <sheet name="Single" sheetId="1" r:id="rId1"/>
    <sheet name="Single Final" sheetId="15" r:id="rId2"/>
    <sheet name="Doubles" sheetId="3" r:id="rId3"/>
    <sheet name="Doubles Final" sheetId="4" r:id="rId4"/>
    <sheet name="Teams" sheetId="18" r:id="rId5"/>
    <sheet name="Teams Final" sheetId="16" r:id="rId6"/>
    <sheet name="All Event" sheetId="20" r:id="rId7"/>
    <sheet name="Masters" sheetId="8" r:id="rId8"/>
    <sheet name="FINAL SCORE" sheetId="9" state="hidden" r:id="rId9"/>
    <sheet name="Munka1" sheetId="23" state="hidden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6" l="1"/>
  <c r="R10" i="16"/>
  <c r="R9" i="16"/>
  <c r="R8" i="16"/>
  <c r="R7" i="16"/>
  <c r="R6" i="16"/>
  <c r="R25" i="16"/>
  <c r="R24" i="16"/>
  <c r="R23" i="16"/>
  <c r="R22" i="16"/>
  <c r="R21" i="16"/>
  <c r="R20" i="16"/>
  <c r="D26" i="18"/>
  <c r="D25" i="18"/>
  <c r="D24" i="18"/>
  <c r="M41" i="3" l="1"/>
  <c r="N41" i="3" s="1"/>
  <c r="M16" i="3"/>
  <c r="N16" i="3" l="1"/>
  <c r="M67" i="1"/>
  <c r="N67" i="1" s="1"/>
  <c r="P67" i="1" l="1"/>
  <c r="G50" i="8"/>
  <c r="G49" i="8"/>
  <c r="P42" i="8"/>
  <c r="P41" i="8"/>
  <c r="M95" i="18"/>
  <c r="M94" i="18"/>
  <c r="M93" i="18"/>
  <c r="K95" i="18"/>
  <c r="L95" i="18" s="1"/>
  <c r="K94" i="18"/>
  <c r="L94" i="18" s="1"/>
  <c r="K93" i="18"/>
  <c r="L93" i="18" s="1"/>
  <c r="O92" i="18"/>
  <c r="M92" i="18"/>
  <c r="E92" i="18"/>
  <c r="K92" i="18" s="1"/>
  <c r="D92" i="18"/>
  <c r="M91" i="18"/>
  <c r="E91" i="18"/>
  <c r="K91" i="18" s="1"/>
  <c r="D91" i="18"/>
  <c r="M90" i="18"/>
  <c r="E90" i="18"/>
  <c r="K90" i="18" s="1"/>
  <c r="D90" i="18"/>
  <c r="O89" i="18"/>
  <c r="M89" i="18"/>
  <c r="E89" i="18"/>
  <c r="K89" i="18" s="1"/>
  <c r="P89" i="18" s="1"/>
  <c r="D89" i="18"/>
  <c r="M88" i="18"/>
  <c r="E88" i="18"/>
  <c r="K88" i="18" s="1"/>
  <c r="D88" i="18"/>
  <c r="M87" i="18"/>
  <c r="E87" i="18"/>
  <c r="K87" i="18" s="1"/>
  <c r="D87" i="18"/>
  <c r="E18" i="3"/>
  <c r="M18" i="3" s="1"/>
  <c r="N18" i="3" l="1"/>
  <c r="P94" i="18"/>
  <c r="N93" i="18"/>
  <c r="N95" i="18"/>
  <c r="P93" i="18"/>
  <c r="N94" i="18"/>
  <c r="P95" i="18"/>
  <c r="P90" i="18"/>
  <c r="L90" i="18"/>
  <c r="N92" i="18"/>
  <c r="N91" i="18"/>
  <c r="P92" i="18"/>
  <c r="L92" i="18"/>
  <c r="L91" i="18"/>
  <c r="P91" i="18"/>
  <c r="N90" i="18"/>
  <c r="N87" i="18"/>
  <c r="L87" i="18"/>
  <c r="N88" i="18"/>
  <c r="N89" i="18"/>
  <c r="P88" i="18"/>
  <c r="L88" i="18"/>
  <c r="P87" i="18"/>
  <c r="L89" i="18"/>
  <c r="D39" i="18"/>
  <c r="E39" i="18"/>
  <c r="D40" i="18"/>
  <c r="E40" i="18"/>
  <c r="D41" i="18"/>
  <c r="E41" i="18"/>
  <c r="D63" i="18"/>
  <c r="E63" i="18"/>
  <c r="D64" i="18"/>
  <c r="E64" i="18"/>
  <c r="D65" i="18"/>
  <c r="E65" i="18"/>
  <c r="D9" i="18"/>
  <c r="E9" i="18"/>
  <c r="D10" i="18"/>
  <c r="E10" i="18"/>
  <c r="D11" i="18"/>
  <c r="E11" i="18"/>
  <c r="D33" i="18"/>
  <c r="E33" i="18"/>
  <c r="D34" i="18"/>
  <c r="E34" i="18"/>
  <c r="D35" i="18"/>
  <c r="E35" i="18"/>
  <c r="D36" i="18"/>
  <c r="E36" i="18"/>
  <c r="D37" i="18"/>
  <c r="E37" i="18"/>
  <c r="D38" i="18"/>
  <c r="E38" i="18"/>
  <c r="D6" i="18"/>
  <c r="E6" i="18"/>
  <c r="D7" i="18"/>
  <c r="E7" i="18"/>
  <c r="D8" i="18"/>
  <c r="E8" i="18"/>
  <c r="D42" i="18"/>
  <c r="E42" i="18"/>
  <c r="D43" i="18"/>
  <c r="E43" i="18"/>
  <c r="D44" i="18"/>
  <c r="E44" i="18"/>
  <c r="D30" i="18"/>
  <c r="E30" i="18"/>
  <c r="D31" i="18"/>
  <c r="E31" i="18"/>
  <c r="D32" i="18"/>
  <c r="E32" i="18"/>
  <c r="D54" i="18"/>
  <c r="E54" i="18"/>
  <c r="D55" i="18"/>
  <c r="E55" i="18"/>
  <c r="D56" i="18"/>
  <c r="E56" i="18"/>
  <c r="D15" i="18"/>
  <c r="E15" i="18"/>
  <c r="D16" i="18"/>
  <c r="E16" i="18"/>
  <c r="D17" i="18"/>
  <c r="E17" i="18"/>
  <c r="D51" i="18"/>
  <c r="E51" i="18"/>
  <c r="D52" i="18"/>
  <c r="E52" i="18"/>
  <c r="D53" i="18"/>
  <c r="E53" i="18"/>
  <c r="D21" i="18"/>
  <c r="E21" i="18"/>
  <c r="D22" i="18"/>
  <c r="E22" i="18"/>
  <c r="D23" i="18"/>
  <c r="E23" i="18"/>
  <c r="D57" i="18"/>
  <c r="E57" i="18"/>
  <c r="D58" i="18"/>
  <c r="E58" i="18"/>
  <c r="D59" i="18"/>
  <c r="E59" i="18"/>
  <c r="D60" i="18"/>
  <c r="E60" i="18"/>
  <c r="D61" i="18"/>
  <c r="E61" i="18"/>
  <c r="D62" i="18"/>
  <c r="E62" i="18"/>
  <c r="D48" i="18"/>
  <c r="E48" i="18"/>
  <c r="D49" i="18"/>
  <c r="E49" i="18"/>
  <c r="D50" i="18"/>
  <c r="E50" i="18"/>
  <c r="E24" i="18"/>
  <c r="E25" i="18"/>
  <c r="E26" i="18"/>
  <c r="D12" i="18"/>
  <c r="E12" i="18"/>
  <c r="D13" i="18"/>
  <c r="E13" i="18"/>
  <c r="D14" i="18"/>
  <c r="E14" i="18"/>
  <c r="D49" i="3" l="1"/>
  <c r="E49" i="3"/>
  <c r="M49" i="3" s="1"/>
  <c r="N49" i="3" s="1"/>
  <c r="D40" i="3"/>
  <c r="E40" i="3"/>
  <c r="M40" i="3" s="1"/>
  <c r="D56" i="3"/>
  <c r="E56" i="3"/>
  <c r="M56" i="3" s="1"/>
  <c r="D57" i="3"/>
  <c r="E57" i="3"/>
  <c r="M57" i="3" s="1"/>
  <c r="N57" i="3" s="1"/>
  <c r="D52" i="3"/>
  <c r="E52" i="3"/>
  <c r="M52" i="3" s="1"/>
  <c r="D53" i="3"/>
  <c r="E53" i="3"/>
  <c r="D32" i="3"/>
  <c r="E32" i="3"/>
  <c r="M32" i="3" s="1"/>
  <c r="D33" i="3"/>
  <c r="E33" i="3"/>
  <c r="M33" i="3" s="1"/>
  <c r="N33" i="3" s="1"/>
  <c r="D22" i="3"/>
  <c r="E22" i="3"/>
  <c r="D23" i="3"/>
  <c r="E23" i="3"/>
  <c r="M23" i="3" s="1"/>
  <c r="N23" i="3" s="1"/>
  <c r="D58" i="3"/>
  <c r="E58" i="3"/>
  <c r="M58" i="3" s="1"/>
  <c r="D59" i="3"/>
  <c r="E59" i="3"/>
  <c r="M59" i="3" s="1"/>
  <c r="N59" i="3" s="1"/>
  <c r="D20" i="3"/>
  <c r="E20" i="3"/>
  <c r="M20" i="3" s="1"/>
  <c r="D21" i="3"/>
  <c r="E21" i="3"/>
  <c r="M21" i="3" s="1"/>
  <c r="N21" i="3" s="1"/>
  <c r="D18" i="3"/>
  <c r="D19" i="3"/>
  <c r="E19" i="3"/>
  <c r="M19" i="3" s="1"/>
  <c r="D38" i="3"/>
  <c r="E38" i="3"/>
  <c r="M38" i="3" s="1"/>
  <c r="D39" i="3"/>
  <c r="E39" i="3"/>
  <c r="M39" i="3" s="1"/>
  <c r="N39" i="3" s="1"/>
  <c r="D26" i="3"/>
  <c r="E26" i="3"/>
  <c r="M26" i="3" s="1"/>
  <c r="D27" i="3"/>
  <c r="E27" i="3"/>
  <c r="M27" i="3" s="1"/>
  <c r="N27" i="3" s="1"/>
  <c r="D62" i="3"/>
  <c r="E62" i="3"/>
  <c r="M62" i="3" s="1"/>
  <c r="D63" i="3"/>
  <c r="E63" i="3"/>
  <c r="M63" i="3" s="1"/>
  <c r="N63" i="3" s="1"/>
  <c r="D68" i="3"/>
  <c r="E68" i="3"/>
  <c r="M68" i="3" s="1"/>
  <c r="D69" i="3"/>
  <c r="E69" i="3"/>
  <c r="M69" i="3" s="1"/>
  <c r="N69" i="3" s="1"/>
  <c r="D30" i="3"/>
  <c r="E30" i="3"/>
  <c r="M30" i="3" s="1"/>
  <c r="D31" i="3"/>
  <c r="E31" i="3"/>
  <c r="M31" i="3" s="1"/>
  <c r="N31" i="3" s="1"/>
  <c r="D17" i="3"/>
  <c r="E17" i="3"/>
  <c r="M17" i="3" s="1"/>
  <c r="D64" i="3"/>
  <c r="E64" i="3"/>
  <c r="M64" i="3" s="1"/>
  <c r="D65" i="3"/>
  <c r="E65" i="3"/>
  <c r="M65" i="3" s="1"/>
  <c r="N65" i="3" s="1"/>
  <c r="D12" i="3"/>
  <c r="E12" i="3"/>
  <c r="M12" i="3" s="1"/>
  <c r="N12" i="3" s="1"/>
  <c r="D13" i="3"/>
  <c r="E13" i="3"/>
  <c r="M13" i="3" s="1"/>
  <c r="D70" i="3"/>
  <c r="E70" i="3"/>
  <c r="M70" i="3" s="1"/>
  <c r="D71" i="3"/>
  <c r="E71" i="3"/>
  <c r="M71" i="3" s="1"/>
  <c r="N71" i="3" s="1"/>
  <c r="D44" i="3"/>
  <c r="E44" i="3"/>
  <c r="M44" i="3" s="1"/>
  <c r="D45" i="3"/>
  <c r="E45" i="3"/>
  <c r="M45" i="3" s="1"/>
  <c r="N45" i="3" s="1"/>
  <c r="D66" i="3"/>
  <c r="E66" i="3"/>
  <c r="M66" i="3" s="1"/>
  <c r="D67" i="3"/>
  <c r="E67" i="3"/>
  <c r="D36" i="3"/>
  <c r="E36" i="3"/>
  <c r="D37" i="3"/>
  <c r="E37" i="3"/>
  <c r="D10" i="3"/>
  <c r="E10" i="3"/>
  <c r="M10" i="3" s="1"/>
  <c r="D11" i="3"/>
  <c r="E11" i="3"/>
  <c r="M11" i="3" s="1"/>
  <c r="N11" i="3" s="1"/>
  <c r="D34" i="3"/>
  <c r="E34" i="3"/>
  <c r="M34" i="3" s="1"/>
  <c r="D35" i="3"/>
  <c r="E35" i="3"/>
  <c r="M35" i="3" s="1"/>
  <c r="N35" i="3" s="1"/>
  <c r="D42" i="3"/>
  <c r="E42" i="3"/>
  <c r="M42" i="3" s="1"/>
  <c r="D43" i="3"/>
  <c r="E43" i="3"/>
  <c r="M43" i="3" s="1"/>
  <c r="N43" i="3" s="1"/>
  <c r="D14" i="3"/>
  <c r="E14" i="3"/>
  <c r="M14" i="3" s="1"/>
  <c r="D15" i="3"/>
  <c r="E15" i="3"/>
  <c r="M15" i="3" s="1"/>
  <c r="N15" i="3" s="1"/>
  <c r="D46" i="3"/>
  <c r="E46" i="3"/>
  <c r="M46" i="3" s="1"/>
  <c r="D47" i="3"/>
  <c r="E47" i="3"/>
  <c r="D24" i="3"/>
  <c r="E24" i="3"/>
  <c r="M24" i="3" s="1"/>
  <c r="D25" i="3"/>
  <c r="E25" i="3"/>
  <c r="M25" i="3" s="1"/>
  <c r="N25" i="3" s="1"/>
  <c r="D8" i="3"/>
  <c r="E8" i="3"/>
  <c r="M8" i="3" s="1"/>
  <c r="D9" i="3"/>
  <c r="E9" i="3"/>
  <c r="M9" i="3" s="1"/>
  <c r="N9" i="3" s="1"/>
  <c r="D50" i="3"/>
  <c r="E50" i="3"/>
  <c r="M50" i="3" s="1"/>
  <c r="D51" i="3"/>
  <c r="E51" i="3"/>
  <c r="M51" i="3" s="1"/>
  <c r="N51" i="3" s="1"/>
  <c r="D28" i="3"/>
  <c r="E28" i="3"/>
  <c r="M28" i="3" s="1"/>
  <c r="D29" i="3"/>
  <c r="E29" i="3"/>
  <c r="M29" i="3" s="1"/>
  <c r="N29" i="3" s="1"/>
  <c r="D60" i="3"/>
  <c r="E60" i="3"/>
  <c r="M60" i="3" s="1"/>
  <c r="N60" i="3" s="1"/>
  <c r="D61" i="3"/>
  <c r="E61" i="3"/>
  <c r="M61" i="3" s="1"/>
  <c r="D54" i="3"/>
  <c r="E54" i="3"/>
  <c r="M54" i="3" s="1"/>
  <c r="D55" i="3"/>
  <c r="E55" i="3"/>
  <c r="M55" i="3" s="1"/>
  <c r="N55" i="3" s="1"/>
  <c r="D6" i="3"/>
  <c r="E6" i="3"/>
  <c r="M6" i="3" s="1"/>
  <c r="D7" i="3"/>
  <c r="E7" i="3"/>
  <c r="M7" i="3" s="1"/>
  <c r="N7" i="3" s="1"/>
  <c r="D72" i="3"/>
  <c r="E72" i="3"/>
  <c r="M72" i="3" s="1"/>
  <c r="D73" i="3"/>
  <c r="E73" i="3"/>
  <c r="M73" i="3" s="1"/>
  <c r="N73" i="3" s="1"/>
  <c r="D74" i="3"/>
  <c r="E74" i="3"/>
  <c r="M74" i="3" s="1"/>
  <c r="D75" i="3"/>
  <c r="E75" i="3"/>
  <c r="M75" i="3" s="1"/>
  <c r="N75" i="3" s="1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E48" i="3"/>
  <c r="M48" i="3" s="1"/>
  <c r="D48" i="3"/>
  <c r="E69" i="18"/>
  <c r="E70" i="18"/>
  <c r="E71" i="18"/>
  <c r="E45" i="18"/>
  <c r="E46" i="18"/>
  <c r="E47" i="18"/>
  <c r="E66" i="18"/>
  <c r="E67" i="18"/>
  <c r="E68" i="18"/>
  <c r="E27" i="18"/>
  <c r="E28" i="18"/>
  <c r="E29" i="18"/>
  <c r="E18" i="18"/>
  <c r="E19" i="18"/>
  <c r="E20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96" i="18"/>
  <c r="E97" i="18"/>
  <c r="E98" i="18"/>
  <c r="D69" i="18"/>
  <c r="D70" i="18"/>
  <c r="D71" i="18"/>
  <c r="D45" i="18"/>
  <c r="D46" i="18"/>
  <c r="D47" i="18"/>
  <c r="D66" i="18"/>
  <c r="D67" i="18"/>
  <c r="D68" i="18"/>
  <c r="D27" i="18"/>
  <c r="D28" i="18"/>
  <c r="D29" i="18"/>
  <c r="D18" i="18"/>
  <c r="D19" i="18"/>
  <c r="D20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96" i="18"/>
  <c r="D97" i="18"/>
  <c r="D98" i="18"/>
  <c r="P74" i="3" l="1"/>
  <c r="P75" i="3"/>
  <c r="N74" i="3"/>
  <c r="P72" i="3"/>
  <c r="P73" i="3"/>
  <c r="N72" i="3"/>
  <c r="P54" i="3"/>
  <c r="P55" i="3"/>
  <c r="N54" i="3"/>
  <c r="N28" i="3"/>
  <c r="P29" i="3"/>
  <c r="P28" i="3"/>
  <c r="N50" i="3"/>
  <c r="P50" i="3"/>
  <c r="P51" i="3"/>
  <c r="N8" i="3"/>
  <c r="P8" i="3"/>
  <c r="P9" i="3"/>
  <c r="P42" i="3"/>
  <c r="P43" i="3"/>
  <c r="N42" i="3"/>
  <c r="N44" i="3"/>
  <c r="P45" i="3"/>
  <c r="P44" i="3"/>
  <c r="P64" i="3"/>
  <c r="N64" i="3"/>
  <c r="P65" i="3"/>
  <c r="N19" i="3"/>
  <c r="P19" i="3"/>
  <c r="P18" i="3"/>
  <c r="M53" i="3"/>
  <c r="P52" i="3" s="1"/>
  <c r="N20" i="3"/>
  <c r="P20" i="3"/>
  <c r="P21" i="3"/>
  <c r="P58" i="3"/>
  <c r="P59" i="3"/>
  <c r="N58" i="3"/>
  <c r="M22" i="3"/>
  <c r="N32" i="3"/>
  <c r="P32" i="3"/>
  <c r="P33" i="3"/>
  <c r="N56" i="3"/>
  <c r="P57" i="3"/>
  <c r="P56" i="3"/>
  <c r="M67" i="3"/>
  <c r="P62" i="3"/>
  <c r="N62" i="3"/>
  <c r="P63" i="3"/>
  <c r="P26" i="3"/>
  <c r="P27" i="3"/>
  <c r="N26" i="3"/>
  <c r="P7" i="3"/>
  <c r="N6" i="3"/>
  <c r="P6" i="3"/>
  <c r="P25" i="3"/>
  <c r="N24" i="3"/>
  <c r="P24" i="3"/>
  <c r="N46" i="3"/>
  <c r="P14" i="3"/>
  <c r="P15" i="3"/>
  <c r="N14" i="3"/>
  <c r="P35" i="3"/>
  <c r="N34" i="3"/>
  <c r="P34" i="3"/>
  <c r="P11" i="3"/>
  <c r="N10" i="3"/>
  <c r="P10" i="3"/>
  <c r="P67" i="3"/>
  <c r="N66" i="3"/>
  <c r="P71" i="3"/>
  <c r="N70" i="3"/>
  <c r="P70" i="3"/>
  <c r="P40" i="3"/>
  <c r="P41" i="3"/>
  <c r="N40" i="3"/>
  <c r="P48" i="3"/>
  <c r="P49" i="3"/>
  <c r="N48" i="3"/>
  <c r="N52" i="3"/>
  <c r="M47" i="3"/>
  <c r="N47" i="3" s="1"/>
  <c r="M37" i="3"/>
  <c r="N37" i="3" s="1"/>
  <c r="N17" i="3"/>
  <c r="P16" i="3"/>
  <c r="P17" i="3"/>
  <c r="P30" i="3"/>
  <c r="P31" i="3"/>
  <c r="N30" i="3"/>
  <c r="P69" i="3"/>
  <c r="N68" i="3"/>
  <c r="P68" i="3"/>
  <c r="P38" i="3"/>
  <c r="P39" i="3"/>
  <c r="N38" i="3"/>
  <c r="P13" i="3"/>
  <c r="N13" i="3"/>
  <c r="P12" i="3"/>
  <c r="P60" i="3"/>
  <c r="P61" i="3"/>
  <c r="N61" i="3"/>
  <c r="F19" i="4"/>
  <c r="F7" i="4"/>
  <c r="P49" i="8"/>
  <c r="N67" i="3" l="1"/>
  <c r="N53" i="3"/>
  <c r="P66" i="3"/>
  <c r="P53" i="3"/>
  <c r="P47" i="3"/>
  <c r="P22" i="3"/>
  <c r="P23" i="3"/>
  <c r="N22" i="3"/>
  <c r="P46" i="3"/>
  <c r="E25" i="16" l="1"/>
  <c r="E24" i="16"/>
  <c r="E23" i="16"/>
  <c r="E22" i="16"/>
  <c r="E21" i="16"/>
  <c r="E20" i="16"/>
  <c r="E11" i="16"/>
  <c r="E10" i="16"/>
  <c r="E9" i="16"/>
  <c r="E8" i="16"/>
  <c r="E7" i="16"/>
  <c r="E6" i="16"/>
  <c r="B8" i="8" l="1"/>
  <c r="K41" i="18" l="1"/>
  <c r="L41" i="18" s="1"/>
  <c r="K31" i="8" l="1"/>
  <c r="K32" i="8"/>
  <c r="B32" i="8"/>
  <c r="K24" i="8"/>
  <c r="K23" i="8"/>
  <c r="B24" i="8"/>
  <c r="K16" i="8"/>
  <c r="B16" i="8"/>
  <c r="K8" i="8"/>
  <c r="O56" i="1" l="1"/>
  <c r="O14" i="1"/>
  <c r="O7" i="1"/>
  <c r="O27" i="1"/>
  <c r="O41" i="1"/>
  <c r="O68" i="1"/>
  <c r="O67" i="1"/>
  <c r="O49" i="1"/>
  <c r="O65" i="1"/>
  <c r="O26" i="1"/>
  <c r="O8" i="1"/>
  <c r="O19" i="1"/>
  <c r="O54" i="1"/>
  <c r="O24" i="1"/>
  <c r="O48" i="1"/>
  <c r="O15" i="1"/>
  <c r="O77" i="1"/>
  <c r="O50" i="1"/>
  <c r="O55" i="1"/>
  <c r="O63" i="1"/>
  <c r="O23" i="1"/>
  <c r="O60" i="1"/>
  <c r="O25" i="1"/>
  <c r="O45" i="1"/>
  <c r="O46" i="1"/>
  <c r="O37" i="1"/>
  <c r="O32" i="1"/>
  <c r="O58" i="1"/>
  <c r="O22" i="1"/>
  <c r="O52" i="1"/>
  <c r="O30" i="1"/>
  <c r="O6" i="1"/>
  <c r="O82" i="1"/>
  <c r="O40" i="1"/>
  <c r="O16" i="1"/>
  <c r="O28" i="1"/>
  <c r="O76" i="1"/>
  <c r="O57" i="1"/>
  <c r="O64" i="1"/>
  <c r="O31" i="1"/>
  <c r="O72" i="1"/>
  <c r="O18" i="1"/>
  <c r="O81" i="1"/>
  <c r="O73" i="1"/>
  <c r="O80" i="1"/>
  <c r="M56" i="1"/>
  <c r="M36" i="1"/>
  <c r="M55" i="1"/>
  <c r="M15" i="1"/>
  <c r="M63" i="1"/>
  <c r="M72" i="1"/>
  <c r="M81" i="1"/>
  <c r="M16" i="1"/>
  <c r="M78" i="1"/>
  <c r="P81" i="1" l="1"/>
  <c r="N81" i="1"/>
  <c r="P78" i="1"/>
  <c r="N78" i="1"/>
  <c r="N72" i="1"/>
  <c r="P72" i="1"/>
  <c r="N63" i="1"/>
  <c r="P63" i="1"/>
  <c r="N56" i="1"/>
  <c r="P56" i="1"/>
  <c r="N16" i="1"/>
  <c r="P16" i="1"/>
  <c r="N55" i="1"/>
  <c r="N15" i="1"/>
  <c r="P36" i="1"/>
  <c r="N36" i="1"/>
  <c r="B31" i="8" l="1"/>
  <c r="B23" i="8"/>
  <c r="K15" i="8"/>
  <c r="B15" i="8"/>
  <c r="K7" i="8" l="1"/>
  <c r="B7" i="8"/>
  <c r="N32" i="8" l="1"/>
  <c r="O32" i="8"/>
  <c r="C24" i="8"/>
  <c r="L8" i="8"/>
  <c r="N31" i="8"/>
  <c r="C8" i="8"/>
  <c r="E8" i="8"/>
  <c r="L32" i="8"/>
  <c r="O31" i="8"/>
  <c r="O15" i="8"/>
  <c r="O24" i="8"/>
  <c r="F8" i="8"/>
  <c r="L16" i="8"/>
  <c r="L23" i="8"/>
  <c r="F31" i="8"/>
  <c r="C16" i="8"/>
  <c r="E16" i="8"/>
  <c r="L24" i="8"/>
  <c r="E32" i="8"/>
  <c r="C15" i="8"/>
  <c r="F32" i="8"/>
  <c r="C32" i="8"/>
  <c r="L31" i="8"/>
  <c r="F16" i="8"/>
  <c r="L7" i="8"/>
  <c r="N8" i="8"/>
  <c r="C31" i="8"/>
  <c r="O8" i="8"/>
  <c r="N24" i="8"/>
  <c r="O23" i="8"/>
  <c r="N16" i="8"/>
  <c r="N23" i="8"/>
  <c r="O16" i="8"/>
  <c r="L15" i="8"/>
  <c r="N15" i="8"/>
  <c r="F23" i="8"/>
  <c r="F24" i="8"/>
  <c r="C23" i="8"/>
  <c r="E23" i="8"/>
  <c r="E24" i="8"/>
  <c r="E15" i="8"/>
  <c r="E31" i="8"/>
  <c r="C7" i="8"/>
  <c r="E7" i="8"/>
  <c r="N7" i="8"/>
  <c r="F15" i="8"/>
  <c r="F7" i="8"/>
  <c r="O7" i="8"/>
  <c r="G8" i="8" l="1"/>
  <c r="P7" i="8"/>
  <c r="R22" i="4"/>
  <c r="R20" i="4"/>
  <c r="R21" i="4"/>
  <c r="R19" i="4"/>
  <c r="R9" i="4"/>
  <c r="R7" i="4"/>
  <c r="R8" i="4"/>
  <c r="R6" i="4"/>
  <c r="P7" i="15" l="1"/>
  <c r="P6" i="15"/>
  <c r="K98" i="18" l="1"/>
  <c r="K97" i="18"/>
  <c r="L97" i="18" s="1"/>
  <c r="K96" i="18"/>
  <c r="L96" i="18" s="1"/>
  <c r="K86" i="18"/>
  <c r="L86" i="18" s="1"/>
  <c r="K85" i="18"/>
  <c r="L85" i="18" s="1"/>
  <c r="K84" i="18"/>
  <c r="L84" i="18" s="1"/>
  <c r="K83" i="18"/>
  <c r="L83" i="18" s="1"/>
  <c r="K82" i="18"/>
  <c r="L82" i="18" s="1"/>
  <c r="K81" i="18"/>
  <c r="L81" i="18" s="1"/>
  <c r="K80" i="18"/>
  <c r="L80" i="18" s="1"/>
  <c r="K79" i="18"/>
  <c r="L79" i="18" s="1"/>
  <c r="K78" i="18"/>
  <c r="L78" i="18" s="1"/>
  <c r="K77" i="18"/>
  <c r="L77" i="18" s="1"/>
  <c r="K76" i="18"/>
  <c r="K75" i="18"/>
  <c r="L75" i="18" s="1"/>
  <c r="K74" i="18"/>
  <c r="L74" i="18" s="1"/>
  <c r="K73" i="18"/>
  <c r="L73" i="18" s="1"/>
  <c r="K72" i="18"/>
  <c r="L72" i="18" s="1"/>
  <c r="K20" i="18"/>
  <c r="K19" i="18"/>
  <c r="L19" i="18" s="1"/>
  <c r="K18" i="18"/>
  <c r="L18" i="18" s="1"/>
  <c r="K29" i="18"/>
  <c r="K28" i="18"/>
  <c r="L28" i="18" s="1"/>
  <c r="K27" i="18"/>
  <c r="K68" i="18"/>
  <c r="K67" i="18"/>
  <c r="K66" i="18"/>
  <c r="K47" i="18"/>
  <c r="K46" i="18"/>
  <c r="K45" i="18"/>
  <c r="K59" i="18"/>
  <c r="K58" i="18"/>
  <c r="K57" i="18"/>
  <c r="K26" i="18"/>
  <c r="P26" i="18" s="1"/>
  <c r="K25" i="18"/>
  <c r="P25" i="18" s="1"/>
  <c r="K24" i="18"/>
  <c r="K35" i="18"/>
  <c r="P35" i="18" s="1"/>
  <c r="K34" i="18"/>
  <c r="K33" i="18"/>
  <c r="K8" i="18"/>
  <c r="L8" i="18" s="1"/>
  <c r="K7" i="18"/>
  <c r="L7" i="18" s="1"/>
  <c r="K6" i="18"/>
  <c r="P6" i="18" s="1"/>
  <c r="K23" i="18"/>
  <c r="K22" i="18"/>
  <c r="K21" i="18"/>
  <c r="P21" i="18" s="1"/>
  <c r="K14" i="18"/>
  <c r="P14" i="18" s="1"/>
  <c r="K13" i="18"/>
  <c r="K12" i="18"/>
  <c r="K17" i="18"/>
  <c r="K16" i="18"/>
  <c r="K15" i="18"/>
  <c r="K56" i="18"/>
  <c r="K55" i="18"/>
  <c r="K54" i="18"/>
  <c r="K71" i="18"/>
  <c r="L71" i="18" s="1"/>
  <c r="K70" i="18"/>
  <c r="L70" i="18" s="1"/>
  <c r="K69" i="18"/>
  <c r="L69" i="18" s="1"/>
  <c r="K65" i="18"/>
  <c r="P65" i="18" s="1"/>
  <c r="K64" i="18"/>
  <c r="K63" i="18"/>
  <c r="K53" i="18"/>
  <c r="P53" i="18" s="1"/>
  <c r="K52" i="18"/>
  <c r="P52" i="18" s="1"/>
  <c r="K51" i="18"/>
  <c r="K38" i="18"/>
  <c r="K37" i="18"/>
  <c r="K36" i="18"/>
  <c r="P36" i="18" s="1"/>
  <c r="K11" i="18"/>
  <c r="K10" i="18"/>
  <c r="K9" i="18"/>
  <c r="K40" i="18"/>
  <c r="K39" i="18"/>
  <c r="K32" i="18"/>
  <c r="K31" i="18"/>
  <c r="K30" i="18"/>
  <c r="K60" i="18"/>
  <c r="K50" i="18"/>
  <c r="K49" i="18"/>
  <c r="K48" i="18"/>
  <c r="K62" i="18"/>
  <c r="K61" i="18"/>
  <c r="K44" i="18"/>
  <c r="K43" i="18"/>
  <c r="K42" i="18"/>
  <c r="F25" i="16"/>
  <c r="F24" i="16"/>
  <c r="F23" i="16"/>
  <c r="F22" i="16"/>
  <c r="F21" i="16"/>
  <c r="F20" i="16"/>
  <c r="F11" i="16"/>
  <c r="F10" i="16"/>
  <c r="F9" i="16"/>
  <c r="F8" i="16"/>
  <c r="F7" i="16"/>
  <c r="F6" i="16"/>
  <c r="C25" i="16"/>
  <c r="C24" i="16"/>
  <c r="C23" i="16"/>
  <c r="B25" i="16"/>
  <c r="B24" i="16"/>
  <c r="B23" i="16"/>
  <c r="B10" i="16"/>
  <c r="B9" i="16"/>
  <c r="C22" i="16"/>
  <c r="C21" i="16"/>
  <c r="C20" i="16"/>
  <c r="B22" i="16"/>
  <c r="B21" i="16"/>
  <c r="B20" i="16"/>
  <c r="C11" i="16"/>
  <c r="B11" i="16"/>
  <c r="C10" i="16"/>
  <c r="C9" i="16"/>
  <c r="C8" i="16"/>
  <c r="B8" i="16"/>
  <c r="C7" i="16"/>
  <c r="B7" i="16"/>
  <c r="C6" i="16"/>
  <c r="B6" i="16"/>
  <c r="O98" i="18"/>
  <c r="M98" i="18"/>
  <c r="M97" i="18"/>
  <c r="M96" i="18"/>
  <c r="O86" i="18"/>
  <c r="M86" i="18"/>
  <c r="M85" i="18"/>
  <c r="M84" i="18"/>
  <c r="O83" i="18"/>
  <c r="M83" i="18"/>
  <c r="M82" i="18"/>
  <c r="M81" i="18"/>
  <c r="O80" i="18"/>
  <c r="M80" i="18"/>
  <c r="M79" i="18"/>
  <c r="M78" i="18"/>
  <c r="O77" i="18"/>
  <c r="M77" i="18"/>
  <c r="M76" i="18"/>
  <c r="M75" i="18"/>
  <c r="O74" i="18"/>
  <c r="M74" i="18"/>
  <c r="M73" i="18"/>
  <c r="M72" i="18"/>
  <c r="O20" i="18"/>
  <c r="M20" i="18"/>
  <c r="M19" i="18"/>
  <c r="M18" i="18"/>
  <c r="O29" i="18"/>
  <c r="M29" i="18"/>
  <c r="M28" i="18"/>
  <c r="M27" i="18"/>
  <c r="O68" i="18"/>
  <c r="M68" i="18"/>
  <c r="M67" i="18"/>
  <c r="M66" i="18"/>
  <c r="O47" i="18"/>
  <c r="M47" i="18"/>
  <c r="M46" i="18"/>
  <c r="M45" i="18"/>
  <c r="O59" i="18"/>
  <c r="M59" i="18"/>
  <c r="M58" i="18"/>
  <c r="M57" i="18"/>
  <c r="O26" i="18"/>
  <c r="M26" i="18"/>
  <c r="M25" i="18"/>
  <c r="M24" i="18"/>
  <c r="O35" i="18"/>
  <c r="M35" i="18"/>
  <c r="M34" i="18"/>
  <c r="M33" i="18"/>
  <c r="O8" i="18"/>
  <c r="M8" i="18"/>
  <c r="M7" i="18"/>
  <c r="M6" i="18"/>
  <c r="O23" i="18"/>
  <c r="M23" i="18"/>
  <c r="M22" i="18"/>
  <c r="M21" i="18"/>
  <c r="O14" i="18"/>
  <c r="M14" i="18"/>
  <c r="M13" i="18"/>
  <c r="M12" i="18"/>
  <c r="O17" i="18"/>
  <c r="M17" i="18"/>
  <c r="M16" i="18"/>
  <c r="M15" i="18"/>
  <c r="O56" i="18"/>
  <c r="M56" i="18"/>
  <c r="M55" i="18"/>
  <c r="M54" i="18"/>
  <c r="O71" i="18"/>
  <c r="M71" i="18"/>
  <c r="M70" i="18"/>
  <c r="M69" i="18"/>
  <c r="O65" i="18"/>
  <c r="M65" i="18"/>
  <c r="M64" i="18"/>
  <c r="M63" i="18"/>
  <c r="O53" i="18"/>
  <c r="M53" i="18"/>
  <c r="M52" i="18"/>
  <c r="M51" i="18"/>
  <c r="O38" i="18"/>
  <c r="M38" i="18"/>
  <c r="M37" i="18"/>
  <c r="M36" i="18"/>
  <c r="O11" i="18"/>
  <c r="M11" i="18"/>
  <c r="M10" i="18"/>
  <c r="M9" i="18"/>
  <c r="O62" i="18"/>
  <c r="M41" i="18"/>
  <c r="M40" i="18"/>
  <c r="M39" i="18"/>
  <c r="O41" i="18"/>
  <c r="M32" i="18"/>
  <c r="M31" i="18"/>
  <c r="M30" i="18"/>
  <c r="O44" i="18"/>
  <c r="M62" i="18"/>
  <c r="M61" i="18"/>
  <c r="M60" i="18"/>
  <c r="O50" i="18"/>
  <c r="M50" i="18"/>
  <c r="M49" i="18"/>
  <c r="M48" i="18"/>
  <c r="O32" i="18"/>
  <c r="M44" i="18"/>
  <c r="M43" i="18"/>
  <c r="M42" i="18"/>
  <c r="L76" i="18" l="1"/>
  <c r="L20" i="18"/>
  <c r="L29" i="18"/>
  <c r="L27" i="18"/>
  <c r="L68" i="18"/>
  <c r="L67" i="18"/>
  <c r="L47" i="18"/>
  <c r="L46" i="18"/>
  <c r="L45" i="18"/>
  <c r="P17" i="18"/>
  <c r="P34" i="18"/>
  <c r="P16" i="18"/>
  <c r="P29" i="18"/>
  <c r="P69" i="18"/>
  <c r="P67" i="18"/>
  <c r="P77" i="18"/>
  <c r="L14" i="18"/>
  <c r="L13" i="18"/>
  <c r="L12" i="18"/>
  <c r="P9" i="18"/>
  <c r="P49" i="18"/>
  <c r="P46" i="18"/>
  <c r="P68" i="18"/>
  <c r="P85" i="18"/>
  <c r="P54" i="18"/>
  <c r="N34" i="18"/>
  <c r="L21" i="18"/>
  <c r="L98" i="18"/>
  <c r="P50" i="18"/>
  <c r="N96" i="18"/>
  <c r="N98" i="18"/>
  <c r="P45" i="18"/>
  <c r="P80" i="18"/>
  <c r="P98" i="18"/>
  <c r="L6" i="18"/>
  <c r="H8" i="16"/>
  <c r="H6" i="16"/>
  <c r="H7" i="16"/>
  <c r="H9" i="16"/>
  <c r="H10" i="16"/>
  <c r="H11" i="16"/>
  <c r="L24" i="18"/>
  <c r="L11" i="18"/>
  <c r="L25" i="18"/>
  <c r="L59" i="18"/>
  <c r="L26" i="18"/>
  <c r="P57" i="18"/>
  <c r="L39" i="18"/>
  <c r="L56" i="18"/>
  <c r="L48" i="18"/>
  <c r="L40" i="18"/>
  <c r="L23" i="18"/>
  <c r="L33" i="18"/>
  <c r="P32" i="18"/>
  <c r="L66" i="18"/>
  <c r="L37" i="18"/>
  <c r="L35" i="18"/>
  <c r="L34" i="18"/>
  <c r="L55" i="18"/>
  <c r="L54" i="18"/>
  <c r="L58" i="18"/>
  <c r="L57" i="18"/>
  <c r="L52" i="18"/>
  <c r="L53" i="18"/>
  <c r="L51" i="18"/>
  <c r="L38" i="18"/>
  <c r="P37" i="18"/>
  <c r="L36" i="18"/>
  <c r="L9" i="18"/>
  <c r="L10" i="18"/>
  <c r="L65" i="18"/>
  <c r="L64" i="18"/>
  <c r="L63" i="18"/>
  <c r="L62" i="18"/>
  <c r="L61" i="18"/>
  <c r="L17" i="18"/>
  <c r="L15" i="18"/>
  <c r="L16" i="18"/>
  <c r="L44" i="18"/>
  <c r="L43" i="18"/>
  <c r="L42" i="18"/>
  <c r="L22" i="18"/>
  <c r="L32" i="18"/>
  <c r="L31" i="18"/>
  <c r="L30" i="18"/>
  <c r="L50" i="18"/>
  <c r="L49" i="18"/>
  <c r="P27" i="18"/>
  <c r="P11" i="18"/>
  <c r="P59" i="18"/>
  <c r="P66" i="18"/>
  <c r="P74" i="18"/>
  <c r="P38" i="18"/>
  <c r="N75" i="18"/>
  <c r="P82" i="18"/>
  <c r="P83" i="18"/>
  <c r="N58" i="18"/>
  <c r="N84" i="18"/>
  <c r="P23" i="18"/>
  <c r="P19" i="18"/>
  <c r="P20" i="18"/>
  <c r="P79" i="18"/>
  <c r="N81" i="18"/>
  <c r="P24" i="18"/>
  <c r="P47" i="18"/>
  <c r="N72" i="18"/>
  <c r="N78" i="18"/>
  <c r="P86" i="18"/>
  <c r="N97" i="18"/>
  <c r="N22" i="18"/>
  <c r="P70" i="18"/>
  <c r="P8" i="18"/>
  <c r="P7" i="18"/>
  <c r="P42" i="18"/>
  <c r="P40" i="18"/>
  <c r="P62" i="18"/>
  <c r="P48" i="18"/>
  <c r="P41" i="18"/>
  <c r="N10" i="18"/>
  <c r="N16" i="18"/>
  <c r="P56" i="18"/>
  <c r="P71" i="18"/>
  <c r="N52" i="18"/>
  <c r="N61" i="18"/>
  <c r="N49" i="18"/>
  <c r="N31" i="18"/>
  <c r="L60" i="18"/>
  <c r="P44" i="18"/>
  <c r="P30" i="18"/>
  <c r="N70" i="18"/>
  <c r="N39" i="18"/>
  <c r="N41" i="18"/>
  <c r="N63" i="18"/>
  <c r="N65" i="18"/>
  <c r="N12" i="18"/>
  <c r="N14" i="18"/>
  <c r="N64" i="18"/>
  <c r="P60" i="18"/>
  <c r="N36" i="18"/>
  <c r="N38" i="18"/>
  <c r="P63" i="18"/>
  <c r="N54" i="18"/>
  <c r="N56" i="18"/>
  <c r="P12" i="18"/>
  <c r="N6" i="18"/>
  <c r="N8" i="18"/>
  <c r="N45" i="18"/>
  <c r="N47" i="18"/>
  <c r="N66" i="18"/>
  <c r="N68" i="18"/>
  <c r="N27" i="18"/>
  <c r="N29" i="18"/>
  <c r="N42" i="18"/>
  <c r="N44" i="18"/>
  <c r="N24" i="18"/>
  <c r="N26" i="18"/>
  <c r="N43" i="18"/>
  <c r="N30" i="18"/>
  <c r="N32" i="18"/>
  <c r="N40" i="18"/>
  <c r="N51" i="18"/>
  <c r="N53" i="18"/>
  <c r="N15" i="18"/>
  <c r="N17" i="18"/>
  <c r="N13" i="18"/>
  <c r="N33" i="18"/>
  <c r="N35" i="18"/>
  <c r="N25" i="18"/>
  <c r="N18" i="18"/>
  <c r="N20" i="18"/>
  <c r="N19" i="18"/>
  <c r="N48" i="18"/>
  <c r="N50" i="18"/>
  <c r="N60" i="18"/>
  <c r="N62" i="18"/>
  <c r="P39" i="18"/>
  <c r="N9" i="18"/>
  <c r="N11" i="18"/>
  <c r="N37" i="18"/>
  <c r="P51" i="18"/>
  <c r="N69" i="18"/>
  <c r="N71" i="18"/>
  <c r="N55" i="18"/>
  <c r="P15" i="18"/>
  <c r="N21" i="18"/>
  <c r="N23" i="18"/>
  <c r="N7" i="18"/>
  <c r="P33" i="18"/>
  <c r="N57" i="18"/>
  <c r="N59" i="18"/>
  <c r="N46" i="18"/>
  <c r="N67" i="18"/>
  <c r="N28" i="18"/>
  <c r="P18" i="18"/>
  <c r="P72" i="18"/>
  <c r="P75" i="18"/>
  <c r="N76" i="18"/>
  <c r="P78" i="18"/>
  <c r="N79" i="18"/>
  <c r="P81" i="18"/>
  <c r="P84" i="18"/>
  <c r="N85" i="18"/>
  <c r="P96" i="18"/>
  <c r="P31" i="18"/>
  <c r="P43" i="18"/>
  <c r="P61" i="18"/>
  <c r="P10" i="18"/>
  <c r="P64" i="18"/>
  <c r="P55" i="18"/>
  <c r="P13" i="18"/>
  <c r="P22" i="18"/>
  <c r="P58" i="18"/>
  <c r="P28" i="18"/>
  <c r="P73" i="18"/>
  <c r="N74" i="18"/>
  <c r="P76" i="18"/>
  <c r="N80" i="18"/>
  <c r="N83" i="18"/>
  <c r="N86" i="18"/>
  <c r="P97" i="18"/>
  <c r="N73" i="18"/>
  <c r="N82" i="18"/>
  <c r="N77" i="18"/>
  <c r="M48" i="1" l="1"/>
  <c r="M14" i="1"/>
  <c r="P14" i="1" l="1"/>
  <c r="N14" i="1"/>
  <c r="N48" i="1"/>
  <c r="G42" i="8"/>
  <c r="F22" i="4" l="1"/>
  <c r="F21" i="4"/>
  <c r="F20" i="4"/>
  <c r="F9" i="4"/>
  <c r="F8" i="4"/>
  <c r="F6" i="4"/>
  <c r="F16" i="15"/>
  <c r="F15" i="15"/>
  <c r="F7" i="15"/>
  <c r="F6" i="15"/>
  <c r="E22" i="4"/>
  <c r="E21" i="4"/>
  <c r="E20" i="4"/>
  <c r="E19" i="4"/>
  <c r="C22" i="4"/>
  <c r="C21" i="4"/>
  <c r="C20" i="4"/>
  <c r="C19" i="4"/>
  <c r="E9" i="4"/>
  <c r="E8" i="4"/>
  <c r="E7" i="4"/>
  <c r="E6" i="4"/>
  <c r="C9" i="4"/>
  <c r="C8" i="4"/>
  <c r="C7" i="4"/>
  <c r="C6" i="4"/>
  <c r="C16" i="15"/>
  <c r="C15" i="15"/>
  <c r="C7" i="15"/>
  <c r="C6" i="15"/>
  <c r="E16" i="15"/>
  <c r="E15" i="15"/>
  <c r="E7" i="15"/>
  <c r="E6" i="15"/>
  <c r="P15" i="15" l="1"/>
  <c r="M59" i="1"/>
  <c r="M45" i="1"/>
  <c r="M8" i="1"/>
  <c r="P8" i="1" l="1"/>
  <c r="N8" i="1"/>
  <c r="N45" i="1"/>
  <c r="N59" i="1"/>
  <c r="B21" i="4"/>
  <c r="B22" i="4"/>
  <c r="B20" i="4"/>
  <c r="B19" i="4"/>
  <c r="B9" i="4"/>
  <c r="B8" i="4"/>
  <c r="B7" i="4"/>
  <c r="B6" i="4"/>
  <c r="P70" i="8"/>
  <c r="G70" i="8"/>
  <c r="P69" i="8"/>
  <c r="G69" i="8"/>
  <c r="P60" i="8"/>
  <c r="G60" i="8"/>
  <c r="P59" i="8"/>
  <c r="G59" i="8"/>
  <c r="P50" i="8"/>
  <c r="G41" i="8"/>
  <c r="P32" i="8"/>
  <c r="G32" i="8"/>
  <c r="P31" i="8"/>
  <c r="G31" i="8"/>
  <c r="P24" i="8"/>
  <c r="G24" i="8"/>
  <c r="P23" i="8"/>
  <c r="G23" i="8"/>
  <c r="P16" i="8"/>
  <c r="G16" i="8"/>
  <c r="P15" i="8"/>
  <c r="G15" i="8"/>
  <c r="P8" i="8"/>
  <c r="G7" i="8"/>
  <c r="T25" i="16" l="1"/>
  <c r="S25" i="16"/>
  <c r="S24" i="16"/>
  <c r="S23" i="16"/>
  <c r="T22" i="16"/>
  <c r="S22" i="16"/>
  <c r="S21" i="16"/>
  <c r="S20" i="16"/>
  <c r="T11" i="16"/>
  <c r="S11" i="16"/>
  <c r="S10" i="16"/>
  <c r="S9" i="16"/>
  <c r="T8" i="16"/>
  <c r="S8" i="16"/>
  <c r="S7" i="16"/>
  <c r="S6" i="16"/>
  <c r="I25" i="16"/>
  <c r="H25" i="16"/>
  <c r="G25" i="16"/>
  <c r="H24" i="16"/>
  <c r="G24" i="16"/>
  <c r="H23" i="16"/>
  <c r="G23" i="16"/>
  <c r="I22" i="16"/>
  <c r="H22" i="16"/>
  <c r="G22" i="16"/>
  <c r="H21" i="16"/>
  <c r="G21" i="16"/>
  <c r="H20" i="16"/>
  <c r="G20" i="16"/>
  <c r="I11" i="16"/>
  <c r="G11" i="16"/>
  <c r="G10" i="16"/>
  <c r="G9" i="16"/>
  <c r="I8" i="16"/>
  <c r="G8" i="16"/>
  <c r="G7" i="16"/>
  <c r="G6" i="16"/>
  <c r="T22" i="4"/>
  <c r="S22" i="4"/>
  <c r="S21" i="4"/>
  <c r="T20" i="4"/>
  <c r="S20" i="4"/>
  <c r="S19" i="4"/>
  <c r="T9" i="4"/>
  <c r="S9" i="4"/>
  <c r="S8" i="4"/>
  <c r="T7" i="4"/>
  <c r="S7" i="4"/>
  <c r="S6" i="4"/>
  <c r="I22" i="4"/>
  <c r="H22" i="4"/>
  <c r="G22" i="4"/>
  <c r="H21" i="4"/>
  <c r="G21" i="4"/>
  <c r="I20" i="4"/>
  <c r="H20" i="4"/>
  <c r="G20" i="4"/>
  <c r="H19" i="4"/>
  <c r="G19" i="4"/>
  <c r="I9" i="4"/>
  <c r="H9" i="4"/>
  <c r="G9" i="4"/>
  <c r="H8" i="4"/>
  <c r="G8" i="4"/>
  <c r="I7" i="4"/>
  <c r="H7" i="4"/>
  <c r="G7" i="4"/>
  <c r="H6" i="4"/>
  <c r="G6" i="4"/>
  <c r="P16" i="15"/>
  <c r="B16" i="15"/>
  <c r="B15" i="15"/>
  <c r="G16" i="15"/>
  <c r="G15" i="15"/>
  <c r="B7" i="15"/>
  <c r="B6" i="15"/>
  <c r="G7" i="15"/>
  <c r="G6" i="15"/>
  <c r="M36" i="3" l="1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71" i="1"/>
  <c r="M35" i="1"/>
  <c r="M80" i="1"/>
  <c r="M29" i="1"/>
  <c r="M52" i="1"/>
  <c r="M82" i="1"/>
  <c r="M74" i="1"/>
  <c r="M61" i="1"/>
  <c r="P61" i="1" s="1"/>
  <c r="M38" i="1"/>
  <c r="M7" i="1"/>
  <c r="M41" i="1"/>
  <c r="M60" i="1"/>
  <c r="M70" i="1"/>
  <c r="M50" i="1"/>
  <c r="M24" i="1"/>
  <c r="M32" i="1"/>
  <c r="M20" i="1"/>
  <c r="M64" i="1"/>
  <c r="M33" i="1"/>
  <c r="M65" i="1"/>
  <c r="M39" i="1"/>
  <c r="M21" i="1"/>
  <c r="M73" i="1"/>
  <c r="M19" i="1"/>
  <c r="M25" i="1"/>
  <c r="M54" i="1"/>
  <c r="M43" i="1"/>
  <c r="P43" i="1" s="1"/>
  <c r="M58" i="1"/>
  <c r="M51" i="1"/>
  <c r="M40" i="1"/>
  <c r="M37" i="1"/>
  <c r="M22" i="1"/>
  <c r="M79" i="1"/>
  <c r="M11" i="1"/>
  <c r="M44" i="1"/>
  <c r="M30" i="1"/>
  <c r="M46" i="1"/>
  <c r="M17" i="1"/>
  <c r="P17" i="1" s="1"/>
  <c r="M9" i="1"/>
  <c r="M75" i="1"/>
  <c r="M53" i="1"/>
  <c r="M62" i="1"/>
  <c r="M26" i="1"/>
  <c r="M27" i="1"/>
  <c r="M77" i="1"/>
  <c r="M13" i="1"/>
  <c r="M57" i="1"/>
  <c r="M47" i="1"/>
  <c r="M66" i="1"/>
  <c r="M6" i="1"/>
  <c r="M28" i="1"/>
  <c r="M76" i="1"/>
  <c r="M83" i="1"/>
  <c r="M69" i="1"/>
  <c r="P69" i="1" s="1"/>
  <c r="M34" i="1"/>
  <c r="M12" i="1"/>
  <c r="M10" i="1"/>
  <c r="M49" i="1"/>
  <c r="P49" i="1" s="1"/>
  <c r="M42" i="1"/>
  <c r="M23" i="1"/>
  <c r="M18" i="1"/>
  <c r="P18" i="1" s="1"/>
  <c r="M68" i="1"/>
  <c r="M84" i="1"/>
  <c r="M85" i="1"/>
  <c r="M86" i="1"/>
  <c r="M87" i="1"/>
  <c r="M88" i="1"/>
  <c r="M89" i="1"/>
  <c r="M90" i="1"/>
  <c r="M91" i="1"/>
  <c r="M92" i="1"/>
  <c r="M93" i="1"/>
  <c r="M94" i="1"/>
  <c r="M95" i="1"/>
  <c r="M31" i="1"/>
  <c r="P37" i="3" l="1"/>
  <c r="P84" i="1"/>
  <c r="N84" i="1"/>
  <c r="N95" i="1"/>
  <c r="P95" i="1"/>
  <c r="N91" i="1"/>
  <c r="P91" i="1"/>
  <c r="N87" i="1"/>
  <c r="P87" i="1"/>
  <c r="P82" i="1"/>
  <c r="N82" i="1"/>
  <c r="P88" i="1"/>
  <c r="N88" i="1"/>
  <c r="P86" i="1"/>
  <c r="N86" i="1"/>
  <c r="P77" i="1"/>
  <c r="N77" i="1"/>
  <c r="N79" i="1"/>
  <c r="P79" i="1"/>
  <c r="P92" i="1"/>
  <c r="N92" i="1"/>
  <c r="P80" i="1"/>
  <c r="N80" i="1"/>
  <c r="P94" i="1"/>
  <c r="N94" i="1"/>
  <c r="P90" i="1"/>
  <c r="N90" i="1"/>
  <c r="N83" i="1"/>
  <c r="P83" i="1"/>
  <c r="P93" i="1"/>
  <c r="N93" i="1"/>
  <c r="P89" i="1"/>
  <c r="N89" i="1"/>
  <c r="P85" i="1"/>
  <c r="N85" i="1"/>
  <c r="N13" i="1"/>
  <c r="P13" i="1"/>
  <c r="N40" i="1"/>
  <c r="P40" i="1"/>
  <c r="P50" i="1"/>
  <c r="N50" i="1"/>
  <c r="N53" i="1"/>
  <c r="P53" i="1"/>
  <c r="N70" i="1"/>
  <c r="P70" i="1"/>
  <c r="N52" i="1"/>
  <c r="P52" i="1"/>
  <c r="P62" i="1"/>
  <c r="N62" i="1"/>
  <c r="P54" i="1"/>
  <c r="N54" i="1"/>
  <c r="N66" i="1"/>
  <c r="P66" i="1"/>
  <c r="N47" i="1"/>
  <c r="P47" i="1"/>
  <c r="N27" i="1"/>
  <c r="P27" i="1"/>
  <c r="N22" i="1"/>
  <c r="P22" i="1"/>
  <c r="N58" i="1"/>
  <c r="P58" i="1"/>
  <c r="N19" i="1"/>
  <c r="P19" i="1"/>
  <c r="N32" i="1"/>
  <c r="P32" i="1"/>
  <c r="N60" i="1"/>
  <c r="P60" i="1"/>
  <c r="N57" i="1"/>
  <c r="P57" i="1"/>
  <c r="N26" i="1"/>
  <c r="P26" i="1"/>
  <c r="N9" i="1"/>
  <c r="P9" i="1"/>
  <c r="N33" i="1"/>
  <c r="P33" i="1"/>
  <c r="N24" i="1"/>
  <c r="P24" i="1"/>
  <c r="N41" i="1"/>
  <c r="P41" i="1"/>
  <c r="N76" i="1"/>
  <c r="P76" i="1"/>
  <c r="N39" i="1"/>
  <c r="P75" i="1"/>
  <c r="N31" i="1"/>
  <c r="P39" i="1"/>
  <c r="N61" i="1"/>
  <c r="P31" i="1"/>
  <c r="N17" i="1"/>
  <c r="P55" i="1"/>
  <c r="N68" i="1"/>
  <c r="P48" i="1"/>
  <c r="N18" i="1"/>
  <c r="P68" i="1"/>
  <c r="N64" i="1"/>
  <c r="N35" i="1"/>
  <c r="P64" i="1"/>
  <c r="P45" i="1"/>
  <c r="N11" i="1"/>
  <c r="P35" i="1"/>
  <c r="N20" i="1"/>
  <c r="P11" i="1"/>
  <c r="N21" i="1"/>
  <c r="N23" i="1"/>
  <c r="P20" i="1"/>
  <c r="N42" i="1"/>
  <c r="P21" i="1"/>
  <c r="P23" i="1"/>
  <c r="N49" i="1"/>
  <c r="P42" i="1"/>
  <c r="N44" i="1"/>
  <c r="N30" i="1"/>
  <c r="P44" i="1"/>
  <c r="P15" i="1"/>
  <c r="N43" i="1"/>
  <c r="P30" i="1"/>
  <c r="N65" i="1"/>
  <c r="P65" i="1"/>
  <c r="N37" i="1"/>
  <c r="P59" i="1"/>
  <c r="N10" i="1"/>
  <c r="P37" i="1"/>
  <c r="N29" i="1"/>
  <c r="P10" i="1"/>
  <c r="N12" i="1"/>
  <c r="P29" i="1"/>
  <c r="N38" i="1"/>
  <c r="P12" i="1"/>
  <c r="N46" i="1"/>
  <c r="P38" i="1"/>
  <c r="N69" i="1"/>
  <c r="P46" i="1"/>
  <c r="N34" i="1"/>
  <c r="N73" i="1"/>
  <c r="P34" i="1"/>
  <c r="N28" i="1"/>
  <c r="P73" i="1"/>
  <c r="P28" i="1"/>
  <c r="N6" i="1"/>
  <c r="N75" i="1"/>
  <c r="P6" i="1"/>
  <c r="N25" i="1"/>
  <c r="P25" i="1"/>
  <c r="N51" i="1"/>
  <c r="P51" i="1"/>
  <c r="N74" i="1"/>
  <c r="P74" i="1"/>
  <c r="N71" i="1"/>
  <c r="P71" i="1"/>
  <c r="P7" i="1"/>
  <c r="N7" i="1"/>
  <c r="O16" i="3" l="1"/>
  <c r="R16" i="3"/>
  <c r="O17" i="3"/>
  <c r="Q17" i="3"/>
  <c r="R17" i="3"/>
  <c r="O10" i="3"/>
  <c r="R10" i="3"/>
  <c r="O11" i="3"/>
  <c r="Q11" i="3"/>
  <c r="R11" i="3"/>
  <c r="O34" i="3"/>
  <c r="R34" i="3"/>
  <c r="O35" i="3"/>
  <c r="Q35" i="3"/>
  <c r="R35" i="3"/>
  <c r="O42" i="3"/>
  <c r="R42" i="3"/>
  <c r="O43" i="3"/>
  <c r="Q43" i="3"/>
  <c r="R43" i="3"/>
  <c r="O66" i="3"/>
  <c r="R66" i="3"/>
  <c r="O67" i="3"/>
  <c r="Q67" i="3"/>
  <c r="R67" i="3"/>
  <c r="O62" i="3"/>
  <c r="R62" i="3"/>
  <c r="O63" i="3"/>
  <c r="Q63" i="3"/>
  <c r="R63" i="3"/>
  <c r="O8" i="3"/>
  <c r="R8" i="3"/>
  <c r="O9" i="3"/>
  <c r="Q9" i="3"/>
  <c r="R9" i="3"/>
  <c r="O48" i="3"/>
  <c r="R48" i="3"/>
  <c r="O49" i="3"/>
  <c r="Q49" i="3"/>
  <c r="R49" i="3"/>
  <c r="O32" i="3"/>
  <c r="R32" i="3"/>
  <c r="O33" i="3"/>
  <c r="Q33" i="3"/>
  <c r="R33" i="3"/>
  <c r="O58" i="3"/>
  <c r="R58" i="3"/>
  <c r="O59" i="3"/>
  <c r="Q59" i="3"/>
  <c r="R59" i="3"/>
  <c r="O40" i="3"/>
  <c r="R40" i="3"/>
  <c r="O41" i="3"/>
  <c r="Q41" i="3"/>
  <c r="R41" i="3"/>
  <c r="O46" i="3"/>
  <c r="R46" i="3"/>
  <c r="O47" i="3"/>
  <c r="Q47" i="3"/>
  <c r="R47" i="3"/>
  <c r="O30" i="3"/>
  <c r="R30" i="3"/>
  <c r="O31" i="3"/>
  <c r="Q31" i="3"/>
  <c r="R31" i="3"/>
  <c r="O64" i="3"/>
  <c r="R64" i="3"/>
  <c r="O65" i="3"/>
  <c r="Q65" i="3"/>
  <c r="R65" i="3"/>
  <c r="O38" i="3"/>
  <c r="R38" i="3"/>
  <c r="O39" i="3"/>
  <c r="Q39" i="3"/>
  <c r="R39" i="3"/>
  <c r="O44" i="3"/>
  <c r="R44" i="3"/>
  <c r="O45" i="3"/>
  <c r="Q45" i="3"/>
  <c r="R45" i="3"/>
  <c r="O68" i="3"/>
  <c r="R68" i="3"/>
  <c r="O69" i="3"/>
  <c r="Q69" i="3"/>
  <c r="R69" i="3"/>
  <c r="O70" i="3"/>
  <c r="R70" i="3"/>
  <c r="O71" i="3"/>
  <c r="Q71" i="3"/>
  <c r="R71" i="3"/>
  <c r="O52" i="3"/>
  <c r="R52" i="3"/>
  <c r="O53" i="3"/>
  <c r="Q53" i="3"/>
  <c r="R53" i="3"/>
  <c r="O24" i="3"/>
  <c r="R24" i="3"/>
  <c r="O25" i="3"/>
  <c r="Q25" i="3"/>
  <c r="R25" i="3"/>
  <c r="O22" i="3"/>
  <c r="R22" i="3"/>
  <c r="O23" i="3"/>
  <c r="Q23" i="3"/>
  <c r="R23" i="3"/>
  <c r="O18" i="3"/>
  <c r="R18" i="3"/>
  <c r="O19" i="3"/>
  <c r="Q19" i="3"/>
  <c r="R19" i="3"/>
  <c r="O20" i="3"/>
  <c r="R20" i="3"/>
  <c r="O21" i="3"/>
  <c r="Q21" i="3"/>
  <c r="R21" i="3"/>
  <c r="O56" i="3"/>
  <c r="R56" i="3"/>
  <c r="O57" i="3"/>
  <c r="Q57" i="3"/>
  <c r="R57" i="3"/>
  <c r="O26" i="3"/>
  <c r="R26" i="3"/>
  <c r="O27" i="3"/>
  <c r="Q27" i="3"/>
  <c r="R27" i="3"/>
  <c r="O14" i="3"/>
  <c r="R14" i="3"/>
  <c r="O15" i="3"/>
  <c r="Q15" i="3"/>
  <c r="R15" i="3"/>
  <c r="N36" i="3"/>
  <c r="O36" i="3"/>
  <c r="P36" i="3"/>
  <c r="R36" i="3"/>
  <c r="O37" i="3"/>
  <c r="Q37" i="3"/>
  <c r="R37" i="3"/>
  <c r="O12" i="3"/>
  <c r="R12" i="3"/>
  <c r="O13" i="3"/>
  <c r="Q13" i="3"/>
  <c r="R13" i="3"/>
  <c r="O50" i="3"/>
  <c r="R50" i="3"/>
  <c r="O51" i="3"/>
  <c r="Q51" i="3"/>
  <c r="R51" i="3"/>
  <c r="O28" i="3"/>
  <c r="R28" i="3"/>
  <c r="O29" i="3"/>
  <c r="Q29" i="3"/>
  <c r="R29" i="3"/>
  <c r="O60" i="3"/>
  <c r="R60" i="3"/>
  <c r="O61" i="3"/>
  <c r="Q61" i="3"/>
  <c r="R61" i="3"/>
  <c r="O54" i="3"/>
  <c r="R54" i="3"/>
  <c r="O55" i="3"/>
  <c r="Q55" i="3"/>
  <c r="R55" i="3"/>
  <c r="O6" i="3"/>
  <c r="R6" i="3"/>
  <c r="O7" i="3"/>
  <c r="Q7" i="3"/>
  <c r="R7" i="3"/>
  <c r="O72" i="3"/>
  <c r="R72" i="3"/>
  <c r="O73" i="3"/>
  <c r="Q73" i="3"/>
  <c r="R73" i="3"/>
  <c r="O74" i="3"/>
  <c r="R74" i="3"/>
  <c r="O75" i="3"/>
  <c r="Q75" i="3"/>
  <c r="R75" i="3"/>
  <c r="N76" i="3"/>
  <c r="O76" i="3"/>
  <c r="P76" i="3"/>
  <c r="R76" i="3"/>
  <c r="N77" i="3"/>
  <c r="O77" i="3"/>
  <c r="P77" i="3"/>
  <c r="Q77" i="3"/>
  <c r="R77" i="3"/>
  <c r="N78" i="3"/>
  <c r="O78" i="3"/>
  <c r="P78" i="3"/>
  <c r="R78" i="3"/>
  <c r="N79" i="3"/>
  <c r="O79" i="3"/>
  <c r="P79" i="3"/>
  <c r="Q79" i="3"/>
  <c r="R79" i="3"/>
  <c r="N80" i="3"/>
  <c r="O80" i="3"/>
  <c r="P80" i="3"/>
  <c r="R80" i="3"/>
  <c r="N81" i="3"/>
  <c r="O81" i="3"/>
  <c r="P81" i="3"/>
  <c r="Q81" i="3"/>
  <c r="R81" i="3"/>
  <c r="N82" i="3"/>
  <c r="O82" i="3"/>
  <c r="P82" i="3"/>
  <c r="R82" i="3"/>
  <c r="N83" i="3"/>
  <c r="O83" i="3"/>
  <c r="P83" i="3"/>
  <c r="Q83" i="3"/>
  <c r="R83" i="3"/>
  <c r="N84" i="3"/>
  <c r="O84" i="3"/>
  <c r="P84" i="3"/>
  <c r="R84" i="3"/>
  <c r="N85" i="3"/>
  <c r="O85" i="3"/>
  <c r="P85" i="3"/>
  <c r="Q85" i="3"/>
  <c r="R85" i="3"/>
  <c r="N86" i="3"/>
  <c r="O86" i="3"/>
  <c r="P86" i="3"/>
  <c r="R86" i="3"/>
  <c r="N87" i="3"/>
  <c r="O87" i="3"/>
  <c r="P87" i="3"/>
  <c r="Q87" i="3"/>
  <c r="R87" i="3"/>
  <c r="N88" i="3"/>
  <c r="O88" i="3"/>
  <c r="P88" i="3"/>
  <c r="R88" i="3"/>
  <c r="N89" i="3"/>
  <c r="O89" i="3"/>
  <c r="P89" i="3"/>
  <c r="Q89" i="3"/>
  <c r="R89" i="3"/>
  <c r="N90" i="3"/>
  <c r="O90" i="3"/>
  <c r="P90" i="3"/>
  <c r="R90" i="3"/>
  <c r="N91" i="3"/>
  <c r="O91" i="3"/>
  <c r="P91" i="3"/>
  <c r="Q91" i="3"/>
  <c r="R91" i="3"/>
  <c r="N92" i="3"/>
  <c r="O92" i="3"/>
  <c r="P92" i="3"/>
  <c r="R92" i="3"/>
  <c r="N93" i="3"/>
  <c r="O93" i="3"/>
  <c r="P93" i="3"/>
  <c r="Q93" i="3"/>
  <c r="R93" i="3"/>
  <c r="O39" i="1"/>
  <c r="O79" i="1"/>
  <c r="O44" i="1"/>
  <c r="O36" i="1"/>
  <c r="O21" i="1"/>
  <c r="O42" i="1"/>
  <c r="O10" i="1"/>
  <c r="O75" i="1"/>
  <c r="O78" i="1"/>
  <c r="O53" i="1"/>
  <c r="O62" i="1"/>
  <c r="O33" i="1"/>
  <c r="O70" i="1"/>
  <c r="O9" i="1"/>
  <c r="O13" i="1"/>
  <c r="O47" i="1"/>
  <c r="O66" i="1"/>
  <c r="O71" i="1"/>
  <c r="O74" i="1"/>
  <c r="O51" i="1"/>
  <c r="O34" i="1"/>
  <c r="O69" i="1"/>
  <c r="O38" i="1"/>
  <c r="O83" i="1"/>
  <c r="O29" i="1"/>
  <c r="O12" i="1"/>
  <c r="O59" i="1"/>
  <c r="O43" i="1"/>
  <c r="O20" i="1"/>
  <c r="O11" i="1"/>
  <c r="O35" i="1"/>
  <c r="O17" i="1"/>
  <c r="O61" i="1"/>
  <c r="O84" i="1"/>
  <c r="O85" i="1"/>
  <c r="O86" i="1"/>
  <c r="O87" i="1"/>
  <c r="O88" i="1"/>
  <c r="O89" i="1"/>
  <c r="O90" i="1"/>
  <c r="O91" i="1"/>
  <c r="O92" i="1"/>
  <c r="O93" i="1"/>
  <c r="O94" i="1"/>
  <c r="O95" i="1"/>
</calcChain>
</file>

<file path=xl/sharedStrings.xml><?xml version="1.0" encoding="utf-8"?>
<sst xmlns="http://schemas.openxmlformats.org/spreadsheetml/2006/main" count="1512" uniqueCount="267">
  <si>
    <t>Squad</t>
  </si>
  <si>
    <t>Name</t>
  </si>
  <si>
    <t>Country</t>
  </si>
  <si>
    <t>G1</t>
  </si>
  <si>
    <t>G2</t>
  </si>
  <si>
    <t>G3</t>
  </si>
  <si>
    <t>G4</t>
  </si>
  <si>
    <t>G5</t>
  </si>
  <si>
    <t>G6</t>
  </si>
  <si>
    <t>HDCP-Women</t>
  </si>
  <si>
    <t>HDCP-Age</t>
  </si>
  <si>
    <t>Total Pins</t>
  </si>
  <si>
    <t>Average</t>
  </si>
  <si>
    <t>All Event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</si>
  <si>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</si>
  <si>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</si>
  <si>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</si>
  <si>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</si>
  <si>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</si>
  <si>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</si>
  <si>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</si>
  <si>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</si>
  <si>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</si>
  <si>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</si>
  <si>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</si>
  <si>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</si>
  <si>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</si>
  <si>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</si>
  <si>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</si>
  <si>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</si>
  <si>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</si>
  <si>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</si>
  <si>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</si>
  <si>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</si>
  <si>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</si>
  <si>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</si>
  <si>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</si>
  <si>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</si>
  <si>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</si>
  <si>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</si>
  <si>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</si>
  <si>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</si>
  <si>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</si>
  <si>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</si>
  <si>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</si>
  <si>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</si>
  <si>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</si>
  <si>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</si>
  <si>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</si>
  <si>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</si>
  <si>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</si>
  <si>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</si>
  <si>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</si>
  <si>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</si>
  <si>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</si>
  <si>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</si>
  <si>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</si>
  <si>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</si>
  <si>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</si>
  <si>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</si>
  <si>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</si>
  <si>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</si>
  <si>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</si>
  <si>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</si>
  <si>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</si>
  <si>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</si>
  <si>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</si>
  <si>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</si>
  <si>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</si>
  <si>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</si>
  <si>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</si>
  <si>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</si>
  <si>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</si>
  <si>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</si>
  <si>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</si>
  <si>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</si>
  <si>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</si>
  <si>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</si>
  <si>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</si>
  <si>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</si>
  <si>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</si>
  <si>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</si>
  <si>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</si>
  <si>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</si>
  <si>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</si>
  <si>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</si>
  <si>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</si>
  <si>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</si>
  <si>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</si>
  <si>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</si>
  <si>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</si>
  <si>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</si>
  <si>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</si>
  <si>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</si>
  <si>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</si>
  <si>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</si>
  <si>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</si>
  <si>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</si>
  <si>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</si>
  <si>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</si>
  <si>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</si>
  <si>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</si>
  <si>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</si>
  <si>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</si>
  <si>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Total Pins Doubles</t>
  </si>
  <si>
    <t>Average Doubles</t>
  </si>
  <si>
    <t>Total Pins Teams</t>
  </si>
  <si>
    <t>Average Teams</t>
  </si>
  <si>
    <t>Martin József</t>
  </si>
  <si>
    <t>Tóth Zoltán</t>
  </si>
  <si>
    <t>Skobrics Zoltán</t>
  </si>
  <si>
    <t>Best game Women:</t>
  </si>
  <si>
    <t>Best game Men:</t>
  </si>
  <si>
    <t>Hossóné Béres Éva</t>
  </si>
  <si>
    <t>HUN</t>
  </si>
  <si>
    <t>A1</t>
  </si>
  <si>
    <t>B1</t>
  </si>
  <si>
    <t>A2</t>
  </si>
  <si>
    <t>B2</t>
  </si>
  <si>
    <t xml:space="preserve"> ∑  HDCP-Age</t>
  </si>
  <si>
    <t>∑  HDCP-Age</t>
  </si>
  <si>
    <r>
      <t>∑</t>
    </r>
    <r>
      <rPr>
        <b/>
        <sz val="10.25"/>
        <color indexed="9"/>
        <rFont val="Calibri"/>
        <family val="2"/>
        <charset val="238"/>
      </rPr>
      <t xml:space="preserve">   </t>
    </r>
    <r>
      <rPr>
        <b/>
        <sz val="11"/>
        <color indexed="9"/>
        <rFont val="Calibri"/>
        <family val="2"/>
        <charset val="238"/>
      </rPr>
      <t>HDCP-Age</t>
    </r>
  </si>
  <si>
    <t>MASTER 1/8 FINAL</t>
  </si>
  <si>
    <t>MASTER 1/4 FINAL</t>
  </si>
  <si>
    <t>MASTER 1/2 FINAL</t>
  </si>
  <si>
    <t>H1</t>
  </si>
  <si>
    <t>D1</t>
  </si>
  <si>
    <t>E1</t>
  </si>
  <si>
    <t>C1</t>
  </si>
  <si>
    <t>F1</t>
  </si>
  <si>
    <t>MASTER FINAL</t>
  </si>
  <si>
    <t>I.-1</t>
  </si>
  <si>
    <t>II.-1</t>
  </si>
  <si>
    <t>I.-2</t>
  </si>
  <si>
    <t>II.-2.</t>
  </si>
  <si>
    <t>Bódis György id.</t>
  </si>
  <si>
    <t>Buka Anikó</t>
  </si>
  <si>
    <t>SVK</t>
  </si>
  <si>
    <t>Brokeš František</t>
  </si>
  <si>
    <t>Brokešová Anna</t>
  </si>
  <si>
    <t>Hoos Andrej</t>
  </si>
  <si>
    <t>Kuziel František</t>
  </si>
  <si>
    <t>Soušek Milan</t>
  </si>
  <si>
    <t>Lelovics Zoltán</t>
  </si>
  <si>
    <t>Szolnoki László</t>
  </si>
  <si>
    <t xml:space="preserve"> </t>
  </si>
  <si>
    <t>HDCP-Women 48</t>
  </si>
  <si>
    <t>Hevele Zoltán</t>
  </si>
  <si>
    <t>Koník Miroslav</t>
  </si>
  <si>
    <t>Perczel Tamás</t>
  </si>
  <si>
    <t>Tóth Mária</t>
  </si>
  <si>
    <t>Vidákovics László dr.</t>
  </si>
  <si>
    <t>Fajt Edit</t>
  </si>
  <si>
    <t>Fürbusz Ferenc</t>
  </si>
  <si>
    <t>Trembecký Štefan</t>
  </si>
  <si>
    <t>Lébrová Jana</t>
  </si>
  <si>
    <t>Henzl Petr</t>
  </si>
  <si>
    <t>Mrázik Vladimír</t>
  </si>
  <si>
    <t>Lajtos Zoltán</t>
  </si>
  <si>
    <t>Kmetty Ágoston</t>
  </si>
  <si>
    <t>Lencová Anežka</t>
  </si>
  <si>
    <t>Matusikova Mia</t>
  </si>
  <si>
    <t>Tóth János</t>
  </si>
  <si>
    <t>Lajtos Anikó</t>
  </si>
  <si>
    <t>Kunc Oto</t>
  </si>
  <si>
    <t>Polívka Dalibor</t>
  </si>
  <si>
    <t>Kosiec Alina</t>
  </si>
  <si>
    <t>Stricker Daniel</t>
  </si>
  <si>
    <t>Adamec Petr</t>
  </si>
  <si>
    <t>Liebichová  Ingrid</t>
  </si>
  <si>
    <t>Marešová Jana</t>
  </si>
  <si>
    <t>Straková Irena</t>
  </si>
  <si>
    <t xml:space="preserve">Nádvorník  Pavel </t>
  </si>
  <si>
    <t>Mühlbauer Ingo</t>
  </si>
  <si>
    <t>Köhler Manfred</t>
  </si>
  <si>
    <t>Englitsch Johann</t>
  </si>
  <si>
    <t>Wrzyszczyńska Lucyna</t>
  </si>
  <si>
    <t>Wrzyszczyński Wojciech</t>
  </si>
  <si>
    <t xml:space="preserve">Šulcová Hana </t>
  </si>
  <si>
    <t xml:space="preserve">Krubert  Emil </t>
  </si>
  <si>
    <t xml:space="preserve">Horváth Nándor </t>
  </si>
  <si>
    <t>Witkovský Rudolf</t>
  </si>
  <si>
    <t xml:space="preserve">Mudry Richard </t>
  </si>
  <si>
    <t>Benedek Szilvia</t>
  </si>
  <si>
    <t>Várady György</t>
  </si>
  <si>
    <t>Surán Ondřej</t>
  </si>
  <si>
    <t>Szőke Viktor</t>
  </si>
  <si>
    <t>Harašta  Jiří</t>
  </si>
  <si>
    <t xml:space="preserve">Dvořáková  Magdalena </t>
  </si>
  <si>
    <t>Leinweber Petr</t>
  </si>
  <si>
    <t>Zelinková Itena</t>
  </si>
  <si>
    <t>Hamburger Péter</t>
  </si>
  <si>
    <t>Szakál  Szilárd</t>
  </si>
  <si>
    <t>Soukupová Dana</t>
  </si>
  <si>
    <t>Bodnár Tibor</t>
  </si>
  <si>
    <t>Mlčák František</t>
  </si>
  <si>
    <t>Kosiec Zbigniew</t>
  </si>
  <si>
    <t>Vétek István</t>
  </si>
  <si>
    <t>Burján Vilmos</t>
  </si>
  <si>
    <t>Tarnawa István dr.</t>
  </si>
  <si>
    <t>Simon Ròbert</t>
  </si>
  <si>
    <t>X. MAGYAR OLD SCHOOL BOWLING CUP 2025 - SINGLES</t>
  </si>
  <si>
    <t>X. MAGYAR OLD SCHOOL BOWLING CUP 2025 SINGLE 1/2 FINAL "A"</t>
  </si>
  <si>
    <t>X. MAGYAR OLD SCHOOL BOWLING CUP 2025 SINGLE  1/2 FINAL "B"</t>
  </si>
  <si>
    <t>X. MAGYAR OLD SCHOOL BOWLING CUP 2025 SINGLE FINAL  1. Place</t>
  </si>
  <si>
    <t>X. MAGYAR OLD SCHOOL BOWLING CUP 2025 SINGLE  FINAL  3. Place</t>
  </si>
  <si>
    <t>X. MAGYAR OLD SCHOOL BOWLING CUP 2025 SINGLE FINAL SCORE</t>
  </si>
  <si>
    <t>X. MAGYAR OLD SCHOOL BOWLING CUP 2025 - DOUBLES</t>
  </si>
  <si>
    <t>X. MAGYAR OLD SCHOOL BOWLING CUP 2025- DOUBLES 1/2 FINAL "A"</t>
  </si>
  <si>
    <t>X. MAGYAR OLD SCHOOL BOWLING CUP 2025- DOUBLES  1/2 FINAL "B"</t>
  </si>
  <si>
    <t>X. MAGYAR OLD SCHOOL BOWLING CUP 2025- DOUBLES  FINAL 1. Place</t>
  </si>
  <si>
    <t>X. MAGYAR OLD SCHOOL BOWLING CUP 2025- DOUBLES  FINAL 3. Place</t>
  </si>
  <si>
    <t>X. MAGYAR OLD SCHOOL BOWLING CUP 2025 DOUBLES FINAL SCORE</t>
  </si>
  <si>
    <t>X. MAGYAR OLD SCHOOL BOWLING CUP 2025 - TEAMS</t>
  </si>
  <si>
    <t>X. MAGYAR OLD SCHOOL BOWLING CUP 2025 - TEAMS 1/2 FINAL "A"</t>
  </si>
  <si>
    <t>X. MAGYAR OLD SCHOOL BOWLING CUP 2025 - TEAMS 1/2 FINAL "B"</t>
  </si>
  <si>
    <t>X. MAGYAR OLD SCHOOL BOWLING CUP 2025 - TEAMS  FINAL 1. Place</t>
  </si>
  <si>
    <t>X. MAGYAR OLD SCHOOL BOWLING CUP 2025 - TEAMS  FINAL  3. Place</t>
  </si>
  <si>
    <t>X. MAGYAR OLD SCHOOL BOWLING CUP 2025 TEAMS FINAL SCORE</t>
  </si>
  <si>
    <t>X. MAGYAR OLD SCHOOL BOWLING CUP 2025    MASTER 1/8  Final "A"</t>
  </si>
  <si>
    <t xml:space="preserve">Lane </t>
  </si>
  <si>
    <t>X. MAGYAR OLD SCHOOL BOWLING CUP 2025    MASTER 1/8  Final "B"</t>
  </si>
  <si>
    <t>X. MAGYAR OLD SCHOOL BOWLING CUP 2025    MASTER 1/8  Final "C"</t>
  </si>
  <si>
    <t>X. MAGYAR OLD SCHOOL BOWLING CUP 2025    MASTER 1/8  Final "D"</t>
  </si>
  <si>
    <t>X. MAGYAR OLD SCHOOL BOWLING CUP 2025    MASTER 1/8  Final "E"</t>
  </si>
  <si>
    <t>X. MAGYAR OLD SCHOOL BOWLING CUP 2025   MASTER 1/8  Final "F"</t>
  </si>
  <si>
    <t>X. MAGYAR OLD SCHOOL BOWLING CUP 2025    MASTER 1/8  Final "G"</t>
  </si>
  <si>
    <t>X. MAGYAR OLD SCHOOL BOWLING CUP 2025    MASTER 1/8  Final "H"</t>
  </si>
  <si>
    <t>X. MAGYAR OLD SCHOOL BOWLING CUP 2025   MASTER 1/4 Final "A-H"</t>
  </si>
  <si>
    <t>X. MAGYAR OLD SCHOOL BOWLING CUP 2025   MASTER 1/4  Final "C-F"</t>
  </si>
  <si>
    <t>X. MAGYAR OLD SCHOOL BOWLING CUP 2025  MASTER 1/4  Final "D-E"</t>
  </si>
  <si>
    <t>X. MAGYAR OLD SCHOOL BOWLING CUP 2025   MASTER 1/4  Final "B-G"</t>
  </si>
  <si>
    <t>X. MAGYAR OLD SCHOOL BOWLING CUP 2025   MASTER 1/2  Final II.</t>
  </si>
  <si>
    <t>X. MAGYAR OLD SCHOOL BOWLING CUP 2025   MASTER 1/2 Final I.</t>
  </si>
  <si>
    <t>X. MAGYAR OLD SCHOOL BOWLING CUP 2024  MASTER  Final 1.Place</t>
  </si>
  <si>
    <t>X. MAGYAR OLD SCHOOL BOWLING CUP 2025  MASTER   Final 3.Place</t>
  </si>
  <si>
    <t>X, MAGYAR OLD SCHOOL BOWLING CUP 2025 MASTER FINAL SCORE</t>
  </si>
  <si>
    <t>X. MAGYAR OLD SCHOOL BOWLING CUP 2025 FINAL SCORE</t>
  </si>
  <si>
    <t>CZE</t>
  </si>
  <si>
    <t>AUT</t>
  </si>
  <si>
    <t>POL</t>
  </si>
  <si>
    <t>ESP</t>
  </si>
  <si>
    <t>Fekete Peter</t>
  </si>
  <si>
    <t>Rotter Michael</t>
  </si>
  <si>
    <t>Roll-off</t>
  </si>
  <si>
    <t>név</t>
  </si>
  <si>
    <t>nemzet</t>
  </si>
  <si>
    <t>selejtező</t>
  </si>
  <si>
    <t>nemzt</t>
  </si>
  <si>
    <t>hdcp</t>
  </si>
  <si>
    <t>trió</t>
  </si>
  <si>
    <t>Lane 24</t>
  </si>
  <si>
    <t>Lane 23</t>
  </si>
  <si>
    <t>Lane 17</t>
  </si>
  <si>
    <t>Lane 22</t>
  </si>
  <si>
    <t>Lane 18</t>
  </si>
  <si>
    <t>Lane 21</t>
  </si>
  <si>
    <t>Lane 19</t>
  </si>
  <si>
    <t>Lane 20</t>
  </si>
  <si>
    <t>B-G1</t>
  </si>
  <si>
    <t>C-F1</t>
  </si>
  <si>
    <t>A-H1</t>
  </si>
  <si>
    <t>D-E1</t>
  </si>
  <si>
    <t>Roll_off</t>
  </si>
  <si>
    <t>singles</t>
  </si>
  <si>
    <t>doubles</t>
  </si>
  <si>
    <t>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</si>
</sst>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8" x14ac:knownFonts="1">
    <font>
      <sz val="11"/>
      <color indexed="8"/>
      <name val="Calibri"/>
      <family val="2"/>
    </font>
    <font>
      <b/>
      <sz val="11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2"/>
      <color indexed="9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45"/>
      <name val="Calibri"/>
      <family val="2"/>
      <charset val="238"/>
    </font>
    <font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sz val="12"/>
      <color rgb="FF333333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0.25"/>
      <color indexed="9"/>
      <name val="Calibri"/>
      <family val="2"/>
      <charset val="238"/>
    </font>
    <font>
      <b/>
      <sz val="16"/>
      <color indexed="9"/>
      <name val="Calibri"/>
      <family val="2"/>
      <charset val="238"/>
    </font>
    <font>
      <b/>
      <sz val="14"/>
      <color indexed="9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26"/>
      <color indexed="9"/>
      <name val="Calibri"/>
      <family val="2"/>
      <charset val="238"/>
    </font>
    <font>
      <sz val="26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indexed="45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12"/>
      <color indexed="45"/>
      <name val="Arial"/>
      <family val="2"/>
      <charset val="238"/>
    </font>
    <font>
      <sz val="11"/>
      <color indexed="9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627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0" borderId="0" xfId="0" applyFont="1"/>
    <xf numFmtId="0" fontId="2" fillId="2" borderId="5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0" fillId="0" borderId="0" xfId="0" applyAlignment="1">
      <alignment vertical="center"/>
    </xf>
    <xf numFmtId="0" fontId="17" fillId="0" borderId="0" xfId="0" applyFont="1"/>
    <xf numFmtId="0" fontId="20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4" fillId="5" borderId="52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2" fillId="0" borderId="11" xfId="1" applyFont="1" applyFill="1" applyBorder="1" applyAlignment="1" applyProtection="1">
      <alignment horizontal="center" wrapText="1"/>
    </xf>
    <xf numFmtId="0" fontId="11" fillId="0" borderId="1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5" fillId="0" borderId="7" xfId="0" applyFont="1" applyBorder="1"/>
    <xf numFmtId="0" fontId="25" fillId="0" borderId="11" xfId="0" applyFont="1" applyBorder="1"/>
    <xf numFmtId="0" fontId="25" fillId="0" borderId="15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8" fillId="0" borderId="7" xfId="2" applyFont="1" applyBorder="1"/>
    <xf numFmtId="0" fontId="11" fillId="0" borderId="7" xfId="0" applyFont="1" applyBorder="1" applyAlignment="1">
      <alignment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2" fillId="0" borderId="7" xfId="2" applyFont="1" applyBorder="1"/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2" fontId="31" fillId="2" borderId="53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2" fontId="31" fillId="3" borderId="15" xfId="0" applyNumberFormat="1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2" fontId="31" fillId="3" borderId="20" xfId="0" applyNumberFormat="1" applyFont="1" applyFill="1" applyBorder="1" applyAlignment="1">
      <alignment horizontal="center" vertical="center"/>
    </xf>
    <xf numFmtId="2" fontId="31" fillId="2" borderId="59" xfId="0" applyNumberFormat="1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2" fontId="31" fillId="2" borderId="2" xfId="0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2" fontId="31" fillId="3" borderId="3" xfId="0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2" fontId="31" fillId="2" borderId="60" xfId="0" applyNumberFormat="1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2" fontId="31" fillId="2" borderId="30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5" fillId="3" borderId="38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/>
    </xf>
    <xf numFmtId="0" fontId="25" fillId="3" borderId="24" xfId="0" applyFont="1" applyFill="1" applyBorder="1" applyAlignment="1">
      <alignment horizontal="center" vertical="center"/>
    </xf>
    <xf numFmtId="2" fontId="31" fillId="3" borderId="7" xfId="0" applyNumberFormat="1" applyFont="1" applyFill="1" applyBorder="1" applyAlignment="1">
      <alignment horizontal="center" vertical="center"/>
    </xf>
    <xf numFmtId="0" fontId="25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2" fontId="31" fillId="2" borderId="18" xfId="0" applyNumberFormat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2" fontId="31" fillId="3" borderId="19" xfId="0" applyNumberFormat="1" applyFont="1" applyFill="1" applyBorder="1" applyAlignment="1">
      <alignment horizontal="center" vertical="center"/>
    </xf>
    <xf numFmtId="0" fontId="33" fillId="0" borderId="7" xfId="0" applyFont="1" applyBorder="1"/>
    <xf numFmtId="0" fontId="33" fillId="0" borderId="18" xfId="0" applyFont="1" applyBorder="1" applyAlignment="1">
      <alignment horizontal="left" vertical="center"/>
    </xf>
    <xf numFmtId="0" fontId="25" fillId="0" borderId="19" xfId="0" applyFont="1" applyBorder="1"/>
    <xf numFmtId="0" fontId="25" fillId="4" borderId="7" xfId="0" applyFont="1" applyFill="1" applyBorder="1" applyAlignment="1">
      <alignment horizontal="center" vertical="center"/>
    </xf>
    <xf numFmtId="0" fontId="25" fillId="0" borderId="0" xfId="0" applyFont="1"/>
    <xf numFmtId="2" fontId="31" fillId="2" borderId="12" xfId="0" applyNumberFormat="1" applyFont="1" applyFill="1" applyBorder="1" applyAlignment="1">
      <alignment horizontal="center" vertical="center"/>
    </xf>
    <xf numFmtId="0" fontId="29" fillId="5" borderId="52" xfId="0" applyFont="1" applyFill="1" applyBorder="1" applyAlignment="1">
      <alignment horizontal="center" vertical="center"/>
    </xf>
    <xf numFmtId="0" fontId="29" fillId="2" borderId="52" xfId="0" applyFont="1" applyFill="1" applyBorder="1" applyAlignment="1">
      <alignment horizontal="center" vertical="center"/>
    </xf>
    <xf numFmtId="0" fontId="26" fillId="5" borderId="5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2" fillId="0" borderId="7" xfId="1" applyFont="1" applyFill="1" applyBorder="1" applyAlignment="1" applyProtection="1">
      <alignment horizontal="left" wrapText="1"/>
    </xf>
    <xf numFmtId="0" fontId="12" fillId="0" borderId="15" xfId="0" applyFont="1" applyBorder="1" applyAlignment="1">
      <alignment horizontal="center" vertical="center"/>
    </xf>
    <xf numFmtId="0" fontId="30" fillId="0" borderId="8" xfId="0" applyFont="1" applyBorder="1"/>
    <xf numFmtId="0" fontId="20" fillId="0" borderId="10" xfId="1" applyFont="1" applyFill="1" applyBorder="1" applyAlignment="1" applyProtection="1">
      <alignment horizontal="left" vertical="center" wrapText="1"/>
    </xf>
    <xf numFmtId="0" fontId="12" fillId="0" borderId="11" xfId="1" applyFont="1" applyFill="1" applyBorder="1" applyAlignment="1" applyProtection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7" borderId="15" xfId="0" applyFont="1" applyFill="1" applyBorder="1" applyAlignment="1">
      <alignment horizontal="left" wrapText="1"/>
    </xf>
    <xf numFmtId="0" fontId="12" fillId="7" borderId="17" xfId="0" applyFont="1" applyFill="1" applyBorder="1" applyAlignment="1">
      <alignment horizontal="left" wrapText="1"/>
    </xf>
    <xf numFmtId="0" fontId="12" fillId="7" borderId="11" xfId="0" applyFont="1" applyFill="1" applyBorder="1" applyAlignment="1">
      <alignment horizontal="left" wrapText="1"/>
    </xf>
    <xf numFmtId="0" fontId="11" fillId="7" borderId="12" xfId="0" applyFont="1" applyFill="1" applyBorder="1" applyAlignment="1">
      <alignment horizontal="left" wrapText="1"/>
    </xf>
    <xf numFmtId="0" fontId="25" fillId="0" borderId="15" xfId="0" applyFont="1" applyBorder="1"/>
    <xf numFmtId="0" fontId="25" fillId="0" borderId="17" xfId="0" applyFont="1" applyBorder="1"/>
    <xf numFmtId="0" fontId="25" fillId="0" borderId="12" xfId="0" applyFont="1" applyBorder="1"/>
    <xf numFmtId="0" fontId="12" fillId="0" borderId="0" xfId="1" applyFont="1" applyFill="1" applyBorder="1" applyAlignment="1" applyProtection="1">
      <alignment horizontal="center" vertical="center" wrapText="1"/>
    </xf>
    <xf numFmtId="2" fontId="29" fillId="2" borderId="53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0" xfId="2" applyFont="1"/>
    <xf numFmtId="0" fontId="25" fillId="0" borderId="15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28" fillId="0" borderId="11" xfId="2" applyFont="1" applyBorder="1"/>
    <xf numFmtId="0" fontId="28" fillId="0" borderId="15" xfId="2" applyFont="1" applyBorder="1"/>
    <xf numFmtId="0" fontId="25" fillId="0" borderId="3" xfId="0" applyFont="1" applyBorder="1" applyAlignment="1">
      <alignment horizontal="center"/>
    </xf>
    <xf numFmtId="0" fontId="0" fillId="0" borderId="18" xfId="0" applyBorder="1"/>
    <xf numFmtId="0" fontId="25" fillId="7" borderId="7" xfId="0" applyFont="1" applyFill="1" applyBorder="1" applyAlignment="1">
      <alignment horizontal="left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33" fillId="0" borderId="0" xfId="1" applyFont="1" applyFill="1" applyBorder="1" applyAlignment="1" applyProtection="1">
      <alignment horizontal="left" vertical="top" wrapText="1"/>
    </xf>
    <xf numFmtId="0" fontId="33" fillId="0" borderId="0" xfId="1" applyFont="1" applyFill="1" applyBorder="1" applyAlignment="1" applyProtection="1">
      <alignment horizontal="left" wrapText="1"/>
    </xf>
    <xf numFmtId="0" fontId="33" fillId="0" borderId="0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28" fillId="0" borderId="3" xfId="2" applyFont="1" applyBorder="1"/>
    <xf numFmtId="0" fontId="12" fillId="0" borderId="11" xfId="1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4" borderId="0" xfId="0" applyFill="1"/>
    <xf numFmtId="0" fontId="12" fillId="0" borderId="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0" fontId="25" fillId="0" borderId="7" xfId="0" applyFont="1" applyBorder="1" applyAlignment="1">
      <alignment horizontal="center"/>
    </xf>
    <xf numFmtId="0" fontId="25" fillId="4" borderId="7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left" vertical="center"/>
    </xf>
    <xf numFmtId="0" fontId="25" fillId="4" borderId="18" xfId="0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right"/>
    </xf>
    <xf numFmtId="0" fontId="29" fillId="2" borderId="11" xfId="0" applyFont="1" applyFill="1" applyBorder="1" applyAlignment="1">
      <alignment horizontal="center" vertical="center"/>
    </xf>
    <xf numFmtId="0" fontId="37" fillId="4" borderId="15" xfId="0" applyFont="1" applyFill="1" applyBorder="1" applyAlignment="1">
      <alignment horizontal="left" vertical="center"/>
    </xf>
    <xf numFmtId="0" fontId="37" fillId="4" borderId="16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left" vertical="center"/>
    </xf>
    <xf numFmtId="0" fontId="37" fillId="4" borderId="29" xfId="0" applyFont="1" applyFill="1" applyBorder="1" applyAlignment="1">
      <alignment horizontal="left" vertical="center"/>
    </xf>
    <xf numFmtId="0" fontId="37" fillId="4" borderId="7" xfId="0" applyFont="1" applyFill="1" applyBorder="1"/>
    <xf numFmtId="0" fontId="9" fillId="5" borderId="14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2" fontId="31" fillId="3" borderId="16" xfId="0" applyNumberFormat="1" applyFont="1" applyFill="1" applyBorder="1" applyAlignment="1">
      <alignment horizontal="center" vertical="center"/>
    </xf>
    <xf numFmtId="2" fontId="31" fillId="2" borderId="54" xfId="0" applyNumberFormat="1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2" fontId="31" fillId="2" borderId="56" xfId="0" applyNumberFormat="1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2" fontId="29" fillId="2" borderId="54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36" fillId="0" borderId="7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7" xfId="0" applyFont="1" applyBorder="1" applyAlignment="1">
      <alignment horizontal="left"/>
    </xf>
    <xf numFmtId="1" fontId="20" fillId="0" borderId="17" xfId="0" applyNumberFormat="1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/>
    </xf>
    <xf numFmtId="1" fontId="20" fillId="4" borderId="12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2" fontId="29" fillId="2" borderId="35" xfId="0" applyNumberFormat="1" applyFont="1" applyFill="1" applyBorder="1" applyAlignment="1">
      <alignment horizontal="center" vertical="center"/>
    </xf>
    <xf numFmtId="2" fontId="29" fillId="2" borderId="65" xfId="0" applyNumberFormat="1" applyFont="1" applyFill="1" applyBorder="1" applyAlignment="1">
      <alignment horizontal="center" vertical="center"/>
    </xf>
    <xf numFmtId="2" fontId="29" fillId="2" borderId="29" xfId="0" applyNumberFormat="1" applyFont="1" applyFill="1" applyBorder="1" applyAlignment="1">
      <alignment horizontal="center" vertical="center"/>
    </xf>
    <xf numFmtId="2" fontId="29" fillId="2" borderId="20" xfId="0" applyNumberFormat="1" applyFont="1" applyFill="1" applyBorder="1" applyAlignment="1">
      <alignment horizontal="center" vertical="center"/>
    </xf>
    <xf numFmtId="2" fontId="29" fillId="2" borderId="32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12" fillId="0" borderId="15" xfId="1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left" vertical="center" wrapText="1"/>
    </xf>
    <xf numFmtId="2" fontId="31" fillId="3" borderId="17" xfId="0" applyNumberFormat="1" applyFont="1" applyFill="1" applyBorder="1" applyAlignment="1">
      <alignment horizontal="center" vertical="center"/>
    </xf>
    <xf numFmtId="2" fontId="29" fillId="2" borderId="11" xfId="0" applyNumberFormat="1" applyFont="1" applyFill="1" applyBorder="1" applyAlignment="1">
      <alignment horizontal="center" vertical="center"/>
    </xf>
    <xf numFmtId="0" fontId="25" fillId="3" borderId="36" xfId="0" applyFont="1" applyFill="1" applyBorder="1" applyAlignment="1">
      <alignment horizontal="center" vertical="center"/>
    </xf>
    <xf numFmtId="0" fontId="25" fillId="3" borderId="67" xfId="0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0" fontId="25" fillId="4" borderId="3" xfId="0" applyFont="1" applyFill="1" applyBorder="1" applyAlignment="1">
      <alignment horizontal="left" vertical="center"/>
    </xf>
    <xf numFmtId="0" fontId="30" fillId="4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12" fillId="0" borderId="23" xfId="1" applyFont="1" applyFill="1" applyBorder="1" applyAlignment="1" applyProtection="1">
      <alignment horizontal="left" wrapText="1"/>
    </xf>
    <xf numFmtId="0" fontId="25" fillId="0" borderId="8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wrapText="1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2" fontId="29" fillId="2" borderId="2" xfId="0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 applyProtection="1">
      <alignment horizontal="center" vertical="center" wrapText="1"/>
    </xf>
    <xf numFmtId="0" fontId="27" fillId="0" borderId="11" xfId="0" applyFont="1" applyBorder="1"/>
    <xf numFmtId="0" fontId="25" fillId="0" borderId="7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12" fillId="0" borderId="30" xfId="1" applyFont="1" applyFill="1" applyBorder="1" applyAlignment="1" applyProtection="1">
      <alignment horizontal="center" vertical="center" wrapText="1"/>
    </xf>
    <xf numFmtId="0" fontId="21" fillId="7" borderId="14" xfId="0" applyFont="1" applyFill="1" applyBorder="1" applyAlignment="1">
      <alignment horizontal="left" vertical="center" wrapText="1"/>
    </xf>
    <xf numFmtId="0" fontId="27" fillId="0" borderId="2" xfId="0" applyFont="1" applyBorder="1"/>
    <xf numFmtId="0" fontId="27" fillId="0" borderId="6" xfId="0" applyFont="1" applyBorder="1"/>
    <xf numFmtId="0" fontId="28" fillId="0" borderId="16" xfId="2" applyFont="1" applyBorder="1"/>
    <xf numFmtId="0" fontId="25" fillId="7" borderId="3" xfId="0" applyFont="1" applyFill="1" applyBorder="1" applyAlignment="1">
      <alignment horizontal="left" vertical="center"/>
    </xf>
    <xf numFmtId="0" fontId="25" fillId="7" borderId="18" xfId="0" applyFont="1" applyFill="1" applyBorder="1" applyAlignment="1">
      <alignment horizontal="left" vertical="center"/>
    </xf>
    <xf numFmtId="0" fontId="26" fillId="5" borderId="73" xfId="0" applyFont="1" applyFill="1" applyBorder="1" applyAlignment="1">
      <alignment horizontal="center" vertical="center"/>
    </xf>
    <xf numFmtId="0" fontId="30" fillId="0" borderId="9" xfId="0" applyFont="1" applyBorder="1"/>
    <xf numFmtId="0" fontId="11" fillId="7" borderId="17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" fontId="22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/>
    </xf>
    <xf numFmtId="0" fontId="27" fillId="0" borderId="15" xfId="0" applyFont="1" applyBorder="1"/>
    <xf numFmtId="0" fontId="12" fillId="0" borderId="7" xfId="1" applyFont="1" applyFill="1" applyBorder="1" applyAlignment="1" applyProtection="1">
      <alignment horizont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25" fillId="0" borderId="37" xfId="0" applyFont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wrapText="1"/>
    </xf>
    <xf numFmtId="0" fontId="12" fillId="0" borderId="25" xfId="1" applyFont="1" applyFill="1" applyBorder="1" applyAlignment="1" applyProtection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2" fontId="31" fillId="2" borderId="25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wrapText="1"/>
    </xf>
    <xf numFmtId="2" fontId="31" fillId="2" borderId="74" xfId="0" applyNumberFormat="1" applyFont="1" applyFill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1" fillId="0" borderId="21" xfId="0" applyFont="1" applyBorder="1" applyAlignment="1">
      <alignment wrapText="1"/>
    </xf>
    <xf numFmtId="0" fontId="12" fillId="0" borderId="21" xfId="1" applyFont="1" applyFill="1" applyBorder="1" applyAlignment="1" applyProtection="1">
      <alignment horizontal="center" vertical="center" wrapText="1"/>
    </xf>
    <xf numFmtId="0" fontId="25" fillId="0" borderId="57" xfId="0" applyFont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11" fillId="0" borderId="23" xfId="0" applyFont="1" applyBorder="1" applyAlignment="1">
      <alignment wrapText="1"/>
    </xf>
    <xf numFmtId="0" fontId="12" fillId="0" borderId="23" xfId="1" applyFont="1" applyFill="1" applyBorder="1" applyAlignment="1" applyProtection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2" fontId="31" fillId="2" borderId="2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40" fillId="0" borderId="7" xfId="0" applyFont="1" applyBorder="1"/>
    <xf numFmtId="0" fontId="27" fillId="0" borderId="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40" fillId="0" borderId="7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3" xfId="0" applyFont="1" applyBorder="1"/>
    <xf numFmtId="0" fontId="12" fillId="7" borderId="7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horizontal="center" wrapText="1"/>
    </xf>
    <xf numFmtId="0" fontId="12" fillId="0" borderId="0" xfId="1" applyFont="1" applyFill="1" applyBorder="1" applyAlignment="1" applyProtection="1">
      <alignment horizontal="center" wrapText="1"/>
    </xf>
    <xf numFmtId="0" fontId="38" fillId="3" borderId="3" xfId="0" applyFont="1" applyFill="1" applyBorder="1" applyAlignment="1">
      <alignment horizontal="center" vertical="center"/>
    </xf>
    <xf numFmtId="2" fontId="29" fillId="3" borderId="20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40" fillId="0" borderId="29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Border="1"/>
    <xf numFmtId="0" fontId="20" fillId="7" borderId="13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1" fontId="22" fillId="7" borderId="3" xfId="0" applyNumberFormat="1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2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" fontId="13" fillId="7" borderId="29" xfId="0" applyNumberFormat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/>
    </xf>
    <xf numFmtId="0" fontId="41" fillId="7" borderId="27" xfId="0" applyFont="1" applyFill="1" applyBorder="1" applyAlignment="1">
      <alignment horizontal="center"/>
    </xf>
    <xf numFmtId="0" fontId="35" fillId="0" borderId="1" xfId="0" applyFont="1" applyBorder="1"/>
    <xf numFmtId="0" fontId="6" fillId="7" borderId="7" xfId="0" applyFont="1" applyFill="1" applyBorder="1" applyAlignment="1">
      <alignment horizontal="center" vertical="center"/>
    </xf>
    <xf numFmtId="1" fontId="22" fillId="7" borderId="7" xfId="0" applyNumberFormat="1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25" fillId="8" borderId="7" xfId="0" applyFont="1" applyFill="1" applyBorder="1"/>
    <xf numFmtId="0" fontId="40" fillId="8" borderId="7" xfId="0" applyFont="1" applyFill="1" applyBorder="1"/>
    <xf numFmtId="0" fontId="27" fillId="8" borderId="7" xfId="0" applyFont="1" applyFill="1" applyBorder="1"/>
    <xf numFmtId="0" fontId="40" fillId="0" borderId="0" xfId="0" applyFont="1" applyBorder="1"/>
    <xf numFmtId="0" fontId="27" fillId="0" borderId="0" xfId="0" applyFont="1" applyBorder="1" applyAlignment="1">
      <alignment horizontal="center"/>
    </xf>
    <xf numFmtId="0" fontId="40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29" xfId="0" applyFont="1" applyBorder="1" applyAlignment="1">
      <alignment horizontal="center" vertical="center"/>
    </xf>
    <xf numFmtId="0" fontId="40" fillId="0" borderId="30" xfId="0" applyFont="1" applyBorder="1"/>
    <xf numFmtId="0" fontId="27" fillId="0" borderId="39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20" xfId="0" applyBorder="1"/>
    <xf numFmtId="0" fontId="0" fillId="0" borderId="2" xfId="0" applyBorder="1"/>
    <xf numFmtId="0" fontId="27" fillId="0" borderId="6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40" fillId="0" borderId="56" xfId="0" applyFont="1" applyBorder="1" applyAlignment="1">
      <alignment horizontal="center"/>
    </xf>
    <xf numFmtId="0" fontId="40" fillId="0" borderId="51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27" fillId="0" borderId="15" xfId="0" applyFont="1" applyFill="1" applyBorder="1"/>
    <xf numFmtId="0" fontId="11" fillId="0" borderId="0" xfId="0" applyFont="1" applyBorder="1" applyAlignment="1">
      <alignment horizontal="center" wrapText="1"/>
    </xf>
    <xf numFmtId="0" fontId="27" fillId="0" borderId="15" xfId="0" applyFont="1" applyFill="1" applyBorder="1" applyAlignment="1">
      <alignment horizontal="center"/>
    </xf>
    <xf numFmtId="0" fontId="25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/>
    </xf>
    <xf numFmtId="0" fontId="43" fillId="8" borderId="7" xfId="0" applyFont="1" applyFill="1" applyBorder="1"/>
    <xf numFmtId="0" fontId="0" fillId="8" borderId="7" xfId="0" applyFill="1" applyBorder="1"/>
    <xf numFmtId="0" fontId="40" fillId="8" borderId="0" xfId="0" applyFont="1" applyFill="1" applyBorder="1"/>
    <xf numFmtId="0" fontId="40" fillId="5" borderId="7" xfId="0" applyFont="1" applyFill="1" applyBorder="1"/>
    <xf numFmtId="0" fontId="0" fillId="5" borderId="7" xfId="0" applyFill="1" applyBorder="1"/>
    <xf numFmtId="0" fontId="25" fillId="8" borderId="30" xfId="0" applyFont="1" applyFill="1" applyBorder="1"/>
    <xf numFmtId="0" fontId="25" fillId="0" borderId="0" xfId="0" applyFont="1" applyBorder="1" applyAlignment="1">
      <alignment horizontal="left"/>
    </xf>
    <xf numFmtId="0" fontId="12" fillId="0" borderId="15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34" fillId="0" borderId="3" xfId="0" applyFont="1" applyBorder="1"/>
    <xf numFmtId="0" fontId="21" fillId="0" borderId="11" xfId="0" applyFont="1" applyBorder="1" applyAlignment="1">
      <alignment horizontal="left" wrapText="1"/>
    </xf>
    <xf numFmtId="0" fontId="45" fillId="0" borderId="7" xfId="2" applyFont="1" applyBorder="1"/>
    <xf numFmtId="0" fontId="45" fillId="0" borderId="11" xfId="2" applyFont="1" applyBorder="1"/>
    <xf numFmtId="0" fontId="34" fillId="0" borderId="15" xfId="0" applyFont="1" applyBorder="1"/>
    <xf numFmtId="0" fontId="34" fillId="0" borderId="15" xfId="0" applyFont="1" applyFill="1" applyBorder="1"/>
    <xf numFmtId="0" fontId="45" fillId="0" borderId="30" xfId="2" applyFont="1" applyBorder="1"/>
    <xf numFmtId="0" fontId="30" fillId="0" borderId="15" xfId="0" applyFont="1" applyBorder="1" applyAlignment="1">
      <alignment horizontal="left"/>
    </xf>
    <xf numFmtId="0" fontId="45" fillId="0" borderId="3" xfId="2" applyFont="1" applyBorder="1"/>
    <xf numFmtId="0" fontId="20" fillId="0" borderId="15" xfId="2" applyFont="1" applyBorder="1"/>
    <xf numFmtId="0" fontId="20" fillId="0" borderId="11" xfId="2" applyFont="1" applyBorder="1"/>
    <xf numFmtId="0" fontId="30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 wrapText="1"/>
    </xf>
    <xf numFmtId="0" fontId="21" fillId="6" borderId="3" xfId="0" applyFont="1" applyFill="1" applyBorder="1" applyAlignment="1">
      <alignment horizontal="left" wrapText="1"/>
    </xf>
    <xf numFmtId="0" fontId="21" fillId="6" borderId="7" xfId="0" applyFont="1" applyFill="1" applyBorder="1" applyAlignment="1">
      <alignment horizontal="left" wrapText="1"/>
    </xf>
    <xf numFmtId="0" fontId="34" fillId="0" borderId="11" xfId="0" applyFont="1" applyBorder="1"/>
    <xf numFmtId="0" fontId="34" fillId="0" borderId="7" xfId="0" applyFont="1" applyBorder="1"/>
    <xf numFmtId="0" fontId="30" fillId="0" borderId="7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45" fillId="0" borderId="15" xfId="2" applyFont="1" applyBorder="1"/>
    <xf numFmtId="0" fontId="21" fillId="0" borderId="15" xfId="0" applyFont="1" applyBorder="1" applyAlignment="1">
      <alignment horizontal="left" wrapText="1"/>
    </xf>
    <xf numFmtId="0" fontId="26" fillId="0" borderId="3" xfId="0" applyFont="1" applyBorder="1"/>
    <xf numFmtId="0" fontId="34" fillId="0" borderId="2" xfId="0" applyFont="1" applyBorder="1"/>
    <xf numFmtId="0" fontId="26" fillId="0" borderId="6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34" fillId="0" borderId="6" xfId="0" applyFont="1" applyBorder="1"/>
    <xf numFmtId="0" fontId="26" fillId="0" borderId="6" xfId="0" applyFont="1" applyBorder="1"/>
    <xf numFmtId="0" fontId="26" fillId="0" borderId="6" xfId="1" applyFont="1" applyFill="1" applyBorder="1" applyAlignment="1" applyProtection="1">
      <alignment horizontal="left" wrapText="1"/>
    </xf>
    <xf numFmtId="0" fontId="26" fillId="0" borderId="66" xfId="0" applyFont="1" applyBorder="1"/>
    <xf numFmtId="0" fontId="30" fillId="0" borderId="6" xfId="0" applyFont="1" applyBorder="1"/>
    <xf numFmtId="0" fontId="30" fillId="0" borderId="2" xfId="0" applyFont="1" applyBorder="1"/>
    <xf numFmtId="0" fontId="26" fillId="4" borderId="6" xfId="0" applyFont="1" applyFill="1" applyBorder="1"/>
    <xf numFmtId="0" fontId="26" fillId="4" borderId="66" xfId="0" applyFont="1" applyFill="1" applyBorder="1"/>
    <xf numFmtId="0" fontId="30" fillId="0" borderId="3" xfId="0" applyFont="1" applyBorder="1"/>
    <xf numFmtId="0" fontId="26" fillId="0" borderId="3" xfId="0" applyFont="1" applyBorder="1" applyAlignment="1">
      <alignment horizontal="left" vertical="center"/>
    </xf>
    <xf numFmtId="0" fontId="30" fillId="0" borderId="19" xfId="0" applyFont="1" applyBorder="1"/>
    <xf numFmtId="0" fontId="26" fillId="0" borderId="7" xfId="0" applyFont="1" applyBorder="1"/>
    <xf numFmtId="0" fontId="26" fillId="0" borderId="18" xfId="0" applyFont="1" applyBorder="1"/>
    <xf numFmtId="0" fontId="26" fillId="0" borderId="1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30" fillId="0" borderId="7" xfId="0" applyFont="1" applyBorder="1"/>
    <xf numFmtId="0" fontId="34" fillId="0" borderId="19" xfId="0" applyFont="1" applyBorder="1"/>
    <xf numFmtId="0" fontId="42" fillId="0" borderId="7" xfId="0" applyFont="1" applyBorder="1"/>
    <xf numFmtId="0" fontId="34" fillId="0" borderId="0" xfId="0" applyFont="1" applyBorder="1"/>
    <xf numFmtId="0" fontId="11" fillId="7" borderId="15" xfId="0" applyFont="1" applyFill="1" applyBorder="1" applyAlignment="1">
      <alignment horizontal="left" vertical="center" wrapText="1"/>
    </xf>
    <xf numFmtId="0" fontId="25" fillId="7" borderId="15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left" vertical="center" wrapText="1"/>
    </xf>
    <xf numFmtId="0" fontId="25" fillId="7" borderId="11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0" fillId="7" borderId="10" xfId="1" applyFont="1" applyFill="1" applyBorder="1" applyAlignment="1" applyProtection="1">
      <alignment horizontal="left" vertical="center" wrapText="1"/>
    </xf>
    <xf numFmtId="0" fontId="12" fillId="7" borderId="11" xfId="1" applyFont="1" applyFill="1" applyBorder="1" applyAlignment="1" applyProtection="1">
      <alignment horizontal="left" vertical="center" wrapText="1"/>
    </xf>
    <xf numFmtId="0" fontId="12" fillId="7" borderId="10" xfId="1" applyFont="1" applyFill="1" applyBorder="1" applyAlignment="1" applyProtection="1">
      <alignment horizontal="left" vertical="center" wrapText="1"/>
    </xf>
    <xf numFmtId="0" fontId="21" fillId="7" borderId="14" xfId="0" applyFont="1" applyFill="1" applyBorder="1" applyAlignment="1">
      <alignment horizontal="left" wrapText="1"/>
    </xf>
    <xf numFmtId="0" fontId="11" fillId="7" borderId="15" xfId="0" applyFont="1" applyFill="1" applyBorder="1" applyAlignment="1">
      <alignment horizontal="left" wrapText="1"/>
    </xf>
    <xf numFmtId="0" fontId="21" fillId="7" borderId="10" xfId="0" applyFont="1" applyFill="1" applyBorder="1" applyAlignment="1">
      <alignment horizontal="left" wrapText="1"/>
    </xf>
    <xf numFmtId="0" fontId="11" fillId="7" borderId="11" xfId="0" applyFont="1" applyFill="1" applyBorder="1" applyAlignment="1">
      <alignment horizontal="left" wrapText="1"/>
    </xf>
    <xf numFmtId="0" fontId="27" fillId="0" borderId="3" xfId="0" applyFont="1" applyBorder="1"/>
    <xf numFmtId="0" fontId="28" fillId="0" borderId="21" xfId="2" applyFont="1" applyBorder="1"/>
    <xf numFmtId="0" fontId="28" fillId="0" borderId="29" xfId="2" applyFont="1" applyBorder="1"/>
    <xf numFmtId="0" fontId="12" fillId="0" borderId="11" xfId="2" applyFont="1" applyBorder="1"/>
    <xf numFmtId="0" fontId="27" fillId="0" borderId="39" xfId="0" applyFont="1" applyBorder="1"/>
    <xf numFmtId="0" fontId="0" fillId="0" borderId="0" xfId="0" applyFill="1"/>
    <xf numFmtId="0" fontId="27" fillId="0" borderId="23" xfId="0" applyFont="1" applyBorder="1"/>
    <xf numFmtId="0" fontId="27" fillId="0" borderId="32" xfId="0" applyFont="1" applyBorder="1"/>
    <xf numFmtId="0" fontId="12" fillId="0" borderId="6" xfId="1" applyFont="1" applyFill="1" applyBorder="1" applyAlignment="1" applyProtection="1">
      <alignment horizontal="left" wrapText="1"/>
    </xf>
    <xf numFmtId="0" fontId="44" fillId="0" borderId="0" xfId="1" applyFont="1" applyFill="1" applyBorder="1" applyAlignment="1" applyProtection="1">
      <alignment horizontal="left" wrapText="1"/>
    </xf>
    <xf numFmtId="0" fontId="25" fillId="0" borderId="30" xfId="0" applyFont="1" applyBorder="1" applyAlignment="1">
      <alignment horizontal="left" vertical="center"/>
    </xf>
    <xf numFmtId="0" fontId="26" fillId="4" borderId="7" xfId="0" applyFont="1" applyFill="1" applyBorder="1"/>
    <xf numFmtId="0" fontId="26" fillId="4" borderId="18" xfId="0" applyFont="1" applyFill="1" applyBorder="1"/>
    <xf numFmtId="0" fontId="25" fillId="0" borderId="75" xfId="0" applyFont="1" applyBorder="1" applyAlignment="1">
      <alignment horizontal="center" vertical="center"/>
    </xf>
    <xf numFmtId="0" fontId="25" fillId="7" borderId="19" xfId="0" applyFont="1" applyFill="1" applyBorder="1" applyAlignment="1">
      <alignment horizontal="left" vertical="center"/>
    </xf>
    <xf numFmtId="0" fontId="25" fillId="7" borderId="19" xfId="0" applyFont="1" applyFill="1" applyBorder="1" applyAlignment="1">
      <alignment horizontal="center" vertical="center"/>
    </xf>
    <xf numFmtId="0" fontId="30" fillId="7" borderId="19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center" vertical="center"/>
    </xf>
    <xf numFmtId="1" fontId="20" fillId="7" borderId="17" xfId="0" applyNumberFormat="1" applyFont="1" applyFill="1" applyBorder="1" applyAlignment="1">
      <alignment horizontal="center" vertical="center"/>
    </xf>
    <xf numFmtId="1" fontId="12" fillId="7" borderId="17" xfId="0" applyNumberFormat="1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left" vertical="center" wrapText="1"/>
    </xf>
    <xf numFmtId="0" fontId="12" fillId="7" borderId="11" xfId="0" applyFont="1" applyFill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/>
    </xf>
    <xf numFmtId="1" fontId="20" fillId="7" borderId="12" xfId="0" applyNumberFormat="1" applyFont="1" applyFill="1" applyBorder="1" applyAlignment="1">
      <alignment horizontal="center" vertical="center"/>
    </xf>
    <xf numFmtId="0" fontId="46" fillId="0" borderId="0" xfId="0" applyFont="1"/>
    <xf numFmtId="0" fontId="12" fillId="7" borderId="15" xfId="0" quotePrefix="1" applyFont="1" applyFill="1" applyBorder="1" applyAlignment="1">
      <alignment horizontal="center" vertical="center"/>
    </xf>
    <xf numFmtId="0" fontId="46" fillId="7" borderId="76" xfId="0" applyFont="1" applyFill="1" applyBorder="1"/>
    <xf numFmtId="0" fontId="21" fillId="7" borderId="11" xfId="0" applyFont="1" applyFill="1" applyBorder="1" applyAlignment="1">
      <alignment horizontal="left" vertical="center" wrapText="1"/>
    </xf>
    <xf numFmtId="0" fontId="30" fillId="7" borderId="11" xfId="0" applyFont="1" applyFill="1" applyBorder="1" applyAlignment="1">
      <alignment horizontal="center" vertical="center"/>
    </xf>
    <xf numFmtId="1" fontId="34" fillId="7" borderId="12" xfId="0" applyNumberFormat="1" applyFont="1" applyFill="1" applyBorder="1" applyAlignment="1">
      <alignment horizontal="center" vertical="center"/>
    </xf>
    <xf numFmtId="0" fontId="47" fillId="7" borderId="7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textRotation="90"/>
    </xf>
    <xf numFmtId="0" fontId="1" fillId="2" borderId="37" xfId="0" applyFont="1" applyFill="1" applyBorder="1" applyAlignment="1">
      <alignment horizontal="center" vertical="center" textRotation="90"/>
    </xf>
    <xf numFmtId="0" fontId="1" fillId="2" borderId="22" xfId="0" applyFont="1" applyFill="1" applyBorder="1" applyAlignment="1">
      <alignment horizontal="center" vertical="center" textRotation="90"/>
    </xf>
    <xf numFmtId="0" fontId="1" fillId="2" borderId="3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textRotation="90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/>
    </xf>
    <xf numFmtId="0" fontId="1" fillId="2" borderId="38" xfId="0" applyFont="1" applyFill="1" applyBorder="1" applyAlignment="1">
      <alignment horizontal="center" vertical="center" textRotation="90"/>
    </xf>
    <xf numFmtId="0" fontId="1" fillId="2" borderId="24" xfId="0" applyFont="1" applyFill="1" applyBorder="1" applyAlignment="1">
      <alignment horizontal="center" vertical="center" textRotation="90"/>
    </xf>
    <xf numFmtId="0" fontId="1" fillId="2" borderId="30" xfId="0" applyFont="1" applyFill="1" applyBorder="1" applyAlignment="1">
      <alignment horizontal="center" vertical="center" textRotation="90"/>
    </xf>
    <xf numFmtId="0" fontId="1" fillId="2" borderId="25" xfId="0" applyFont="1" applyFill="1" applyBorder="1" applyAlignment="1">
      <alignment horizontal="center" vertical="center" textRotation="90"/>
    </xf>
    <xf numFmtId="0" fontId="1" fillId="2" borderId="23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5" borderId="30" xfId="0" applyFont="1" applyFill="1" applyBorder="1" applyAlignment="1">
      <alignment horizontal="center" vertical="center" textRotation="90"/>
    </xf>
    <xf numFmtId="0" fontId="1" fillId="5" borderId="25" xfId="0" applyFont="1" applyFill="1" applyBorder="1" applyAlignment="1">
      <alignment horizontal="center" vertical="center" textRotation="90"/>
    </xf>
    <xf numFmtId="0" fontId="1" fillId="5" borderId="39" xfId="0" applyFont="1" applyFill="1" applyBorder="1" applyAlignment="1">
      <alignment horizontal="center" vertical="center" textRotation="90"/>
    </xf>
    <xf numFmtId="0" fontId="1" fillId="5" borderId="31" xfId="0" applyFont="1" applyFill="1" applyBorder="1" applyAlignment="1">
      <alignment horizontal="center" vertical="center" textRotation="90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textRotation="90"/>
    </xf>
    <xf numFmtId="0" fontId="1" fillId="5" borderId="37" xfId="0" applyFont="1" applyFill="1" applyBorder="1" applyAlignment="1">
      <alignment horizontal="center" vertical="center" textRotation="90"/>
    </xf>
    <xf numFmtId="0" fontId="1" fillId="5" borderId="39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6" fillId="5" borderId="50" xfId="0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 textRotation="90"/>
    </xf>
    <xf numFmtId="0" fontId="1" fillId="5" borderId="58" xfId="0" applyFont="1" applyFill="1" applyBorder="1" applyAlignment="1">
      <alignment horizontal="center" vertical="center" textRotation="90"/>
    </xf>
    <xf numFmtId="0" fontId="16" fillId="2" borderId="50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 textRotation="90"/>
    </xf>
    <xf numFmtId="0" fontId="1" fillId="2" borderId="58" xfId="0" applyFont="1" applyFill="1" applyBorder="1" applyAlignment="1">
      <alignment horizontal="center" vertical="center" textRotation="90"/>
    </xf>
    <xf numFmtId="0" fontId="29" fillId="2" borderId="40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6" fillId="5" borderId="49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textRotation="90" wrapText="1"/>
    </xf>
    <xf numFmtId="0" fontId="1" fillId="2" borderId="38" xfId="0" applyFont="1" applyFill="1" applyBorder="1" applyAlignment="1">
      <alignment horizontal="center" vertical="center" textRotation="90" wrapText="1"/>
    </xf>
    <xf numFmtId="0" fontId="15" fillId="5" borderId="43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 textRotation="90"/>
    </xf>
    <xf numFmtId="0" fontId="1" fillId="2" borderId="57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 textRotation="90" wrapText="1"/>
    </xf>
    <xf numFmtId="0" fontId="26" fillId="5" borderId="14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 wrapText="1"/>
    </xf>
    <xf numFmtId="0" fontId="2" fillId="5" borderId="63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5" borderId="71" xfId="0" applyFont="1" applyFill="1" applyBorder="1" applyAlignment="1">
      <alignment horizontal="center" vertical="center" textRotation="90"/>
    </xf>
    <xf numFmtId="0" fontId="1" fillId="5" borderId="51" xfId="0" applyFont="1" applyFill="1" applyBorder="1" applyAlignment="1">
      <alignment horizontal="center" vertical="center"/>
    </xf>
    <xf numFmtId="0" fontId="1" fillId="5" borderId="65" xfId="0" applyFont="1" applyFill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1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29" fillId="2" borderId="46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9" xfId="0" applyFont="1" applyFill="1" applyBorder="1" applyAlignment="1">
      <alignment horizontal="center" vertical="center"/>
    </xf>
    <xf numFmtId="0" fontId="47" fillId="4" borderId="65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6" fillId="5" borderId="43" xfId="0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textRotation="90"/>
    </xf>
    <xf numFmtId="0" fontId="1" fillId="5" borderId="0" xfId="0" applyFont="1" applyFill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7" borderId="45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9" fillId="0" borderId="37" xfId="0" applyFont="1" applyBorder="1"/>
    <xf numFmtId="0" fontId="19" fillId="0" borderId="13" xfId="0" applyFont="1" applyBorder="1"/>
    <xf numFmtId="0" fontId="18" fillId="2" borderId="33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wrapText="1"/>
    </xf>
    <xf numFmtId="0" fontId="10" fillId="0" borderId="70" xfId="0" applyFont="1" applyBorder="1" applyAlignment="1">
      <alignment horizontal="center" wrapText="1"/>
    </xf>
    <xf numFmtId="0" fontId="16" fillId="2" borderId="62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39" fillId="2" borderId="46" xfId="0" applyFont="1" applyFill="1" applyBorder="1" applyAlignment="1">
      <alignment horizontal="center" vertical="center" textRotation="90"/>
    </xf>
    <xf numFmtId="0" fontId="39" fillId="2" borderId="68" xfId="0" applyFont="1" applyFill="1" applyBorder="1" applyAlignment="1">
      <alignment horizontal="center" vertical="center" textRotation="90"/>
    </xf>
    <xf numFmtId="0" fontId="29" fillId="2" borderId="4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</cellXfs>
  <cellStyles count="3">
    <cellStyle name="Hypertextový odkaz" xfId="1" builtinId="8"/>
    <cellStyle name="Normál 2" xfId="2"/>
    <cellStyle name="Normální" xfId="0" builtinId="0"/>
  </cellStyles>
  <dxfs count="31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CCCC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áblázat4" displayName="Táblázat4" ref="C2:F71" totalsRowShown="0" headerRowDxfId="318" headerRowBorderDxfId="317" tableBorderDxfId="316">
  <autoFilter ref="C2:F71"/>
  <sortState ref="C146:F214">
    <sortCondition ref="D145:D214"/>
  </sortState>
  <tableColumns count="4">
    <tableColumn id="1" name="selejtező" dataDxfId="315"/>
    <tableColumn id="2" name="név" dataDxfId="314"/>
    <tableColumn id="3" name="nemzt" dataDxfId="313"/>
    <tableColumn id="4" name="hdcp" dataDxfId="31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08"/>
  <sheetViews>
    <sheetView zoomScaleNormal="100" workbookViewId="0">
      <pane xSplit="2" ySplit="5" topLeftCell="C69" activePane="bottomRight" state="frozen"/>
      <selection pane="topRight" activeCell="C1" sqref="C1"/>
      <selection pane="bottomLeft" activeCell="A6" sqref="A6"/>
      <selection pane="bottomRight" activeCell="K53" sqref="K53"/>
    </sheetView>
  </sheetViews>
  <sheetFormatPr defaultRowHeight="15" customHeight="1" x14ac:dyDescent="0.35"/>
  <cols>
    <col min="1" max="1" width="5.7265625" customWidth="1"/>
    <col min="2" max="2" width="6.7265625" customWidth="1"/>
    <col min="3" max="3" width="28.7265625" customWidth="1"/>
    <col min="4" max="4" width="8.7265625" customWidth="1"/>
    <col min="5" max="5" width="8.7265625" style="30" customWidth="1"/>
    <col min="6" max="14" width="8.7265625" customWidth="1"/>
    <col min="15" max="15" width="8.7265625" style="5" customWidth="1"/>
    <col min="16" max="16" width="8.7265625" customWidth="1"/>
    <col min="17" max="17" width="10.7265625" hidden="1" customWidth="1"/>
    <col min="18" max="18" width="16.453125" hidden="1" customWidth="1"/>
  </cols>
  <sheetData>
    <row r="1" spans="1:19" s="15" customFormat="1" ht="30" customHeight="1" x14ac:dyDescent="0.35">
      <c r="A1" s="499" t="s">
        <v>201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1"/>
    </row>
    <row r="2" spans="1:19" ht="20.149999999999999" customHeight="1" x14ac:dyDescent="0.35">
      <c r="A2" s="502"/>
      <c r="B2" s="505" t="s">
        <v>0</v>
      </c>
      <c r="C2" s="508" t="s">
        <v>1</v>
      </c>
      <c r="D2" s="510" t="s">
        <v>2</v>
      </c>
      <c r="E2" s="519" t="s">
        <v>10</v>
      </c>
      <c r="F2" s="505" t="s">
        <v>3</v>
      </c>
      <c r="G2" s="505" t="s">
        <v>4</v>
      </c>
      <c r="H2" s="505" t="s">
        <v>5</v>
      </c>
      <c r="I2" s="505" t="s">
        <v>6</v>
      </c>
      <c r="J2" s="505" t="s">
        <v>7</v>
      </c>
      <c r="K2" s="505" t="s">
        <v>8</v>
      </c>
      <c r="L2" s="519" t="s">
        <v>9</v>
      </c>
      <c r="M2" s="519" t="s">
        <v>120</v>
      </c>
      <c r="N2" s="513" t="s">
        <v>11</v>
      </c>
      <c r="O2" s="513" t="s">
        <v>12</v>
      </c>
      <c r="P2" s="516" t="s">
        <v>13</v>
      </c>
    </row>
    <row r="3" spans="1:19" ht="20.149999999999999" customHeight="1" x14ac:dyDescent="0.35">
      <c r="A3" s="503"/>
      <c r="B3" s="506"/>
      <c r="C3" s="508"/>
      <c r="D3" s="511"/>
      <c r="E3" s="520"/>
      <c r="F3" s="506"/>
      <c r="G3" s="506"/>
      <c r="H3" s="506"/>
      <c r="I3" s="506"/>
      <c r="J3" s="506"/>
      <c r="K3" s="506"/>
      <c r="L3" s="520"/>
      <c r="M3" s="520"/>
      <c r="N3" s="514"/>
      <c r="O3" s="514"/>
      <c r="P3" s="517"/>
    </row>
    <row r="4" spans="1:19" ht="20.149999999999999" customHeight="1" x14ac:dyDescent="0.35">
      <c r="A4" s="503"/>
      <c r="B4" s="506"/>
      <c r="C4" s="508"/>
      <c r="D4" s="511"/>
      <c r="E4" s="520"/>
      <c r="F4" s="506"/>
      <c r="G4" s="506"/>
      <c r="H4" s="506"/>
      <c r="I4" s="506"/>
      <c r="J4" s="506"/>
      <c r="K4" s="506"/>
      <c r="L4" s="520"/>
      <c r="M4" s="520"/>
      <c r="N4" s="514"/>
      <c r="O4" s="514"/>
      <c r="P4" s="517"/>
    </row>
    <row r="5" spans="1:19" ht="20.149999999999999" customHeight="1" thickBot="1" x14ac:dyDescent="0.4">
      <c r="A5" s="504"/>
      <c r="B5" s="507"/>
      <c r="C5" s="509"/>
      <c r="D5" s="512"/>
      <c r="E5" s="521"/>
      <c r="F5" s="507"/>
      <c r="G5" s="507"/>
      <c r="H5" s="507"/>
      <c r="I5" s="507"/>
      <c r="J5" s="507"/>
      <c r="K5" s="507"/>
      <c r="L5" s="521"/>
      <c r="M5" s="521"/>
      <c r="N5" s="515"/>
      <c r="O5" s="515"/>
      <c r="P5" s="518"/>
      <c r="R5" s="505" t="s">
        <v>146</v>
      </c>
    </row>
    <row r="6" spans="1:19" ht="18.75" customHeight="1" thickBot="1" x14ac:dyDescent="0.5">
      <c r="A6" s="9" t="s">
        <v>14</v>
      </c>
      <c r="B6" s="326">
        <v>2</v>
      </c>
      <c r="C6" s="438" t="s">
        <v>242</v>
      </c>
      <c r="D6" s="327" t="s">
        <v>137</v>
      </c>
      <c r="E6" s="187">
        <v>0</v>
      </c>
      <c r="F6" s="316">
        <v>199</v>
      </c>
      <c r="G6" s="316">
        <v>205</v>
      </c>
      <c r="H6" s="316">
        <v>217</v>
      </c>
      <c r="I6" s="316">
        <v>197</v>
      </c>
      <c r="J6" s="316">
        <v>222</v>
      </c>
      <c r="K6" s="316">
        <v>211</v>
      </c>
      <c r="L6" s="316"/>
      <c r="M6" s="174">
        <f t="shared" ref="M6:M37" si="0">E6*6</f>
        <v>0</v>
      </c>
      <c r="N6" s="208">
        <f t="shared" ref="N6:N37" si="1">SUM(F6:M6)</f>
        <v>1251</v>
      </c>
      <c r="O6" s="233">
        <f t="shared" ref="O6:O37" si="2">AVERAGE(F6:K6)</f>
        <v>208.5</v>
      </c>
      <c r="P6" s="47">
        <f t="shared" ref="P6:P37" si="3">SUM(F6:M6)</f>
        <v>1251</v>
      </c>
      <c r="R6" s="506"/>
      <c r="S6" t="s">
        <v>145</v>
      </c>
    </row>
    <row r="7" spans="1:19" ht="18.75" customHeight="1" thickBot="1" x14ac:dyDescent="0.5">
      <c r="A7" s="6" t="s">
        <v>15</v>
      </c>
      <c r="B7" s="326">
        <v>1</v>
      </c>
      <c r="C7" s="445" t="s">
        <v>196</v>
      </c>
      <c r="D7" s="313" t="s">
        <v>240</v>
      </c>
      <c r="E7" s="187">
        <v>3</v>
      </c>
      <c r="F7" s="314">
        <v>203</v>
      </c>
      <c r="G7" s="314">
        <v>178</v>
      </c>
      <c r="H7" s="314">
        <v>209</v>
      </c>
      <c r="I7" s="314">
        <v>186</v>
      </c>
      <c r="J7" s="314">
        <v>204</v>
      </c>
      <c r="K7" s="314">
        <v>234</v>
      </c>
      <c r="L7" s="314"/>
      <c r="M7" s="39">
        <f t="shared" si="0"/>
        <v>18</v>
      </c>
      <c r="N7" s="119">
        <f t="shared" si="1"/>
        <v>1232</v>
      </c>
      <c r="O7" s="118">
        <f t="shared" si="2"/>
        <v>202.33333333333334</v>
      </c>
      <c r="P7" s="40">
        <f t="shared" si="3"/>
        <v>1232</v>
      </c>
      <c r="R7" s="506"/>
    </row>
    <row r="8" spans="1:19" ht="18.75" customHeight="1" thickBot="1" x14ac:dyDescent="0.5">
      <c r="A8" s="6" t="s">
        <v>16</v>
      </c>
      <c r="B8" s="326">
        <v>1</v>
      </c>
      <c r="C8" s="445" t="s">
        <v>170</v>
      </c>
      <c r="D8" s="313" t="s">
        <v>238</v>
      </c>
      <c r="E8" s="187">
        <v>3</v>
      </c>
      <c r="F8" s="314">
        <v>204</v>
      </c>
      <c r="G8" s="314">
        <v>176</v>
      </c>
      <c r="H8" s="314">
        <v>207</v>
      </c>
      <c r="I8" s="314">
        <v>205</v>
      </c>
      <c r="J8" s="314">
        <v>164</v>
      </c>
      <c r="K8" s="314">
        <v>200</v>
      </c>
      <c r="L8" s="314">
        <v>48</v>
      </c>
      <c r="M8" s="38">
        <f t="shared" si="0"/>
        <v>18</v>
      </c>
      <c r="N8" s="120">
        <f t="shared" si="1"/>
        <v>1222</v>
      </c>
      <c r="O8" s="118">
        <f t="shared" si="2"/>
        <v>192.66666666666666</v>
      </c>
      <c r="P8" s="40">
        <f t="shared" si="3"/>
        <v>1222</v>
      </c>
      <c r="R8" s="506"/>
    </row>
    <row r="9" spans="1:19" ht="18.75" customHeight="1" thickBot="1" x14ac:dyDescent="0.4">
      <c r="A9" s="6" t="s">
        <v>17</v>
      </c>
      <c r="B9" s="339">
        <v>1</v>
      </c>
      <c r="C9" s="445" t="s">
        <v>110</v>
      </c>
      <c r="D9" s="188" t="s">
        <v>114</v>
      </c>
      <c r="E9" s="187">
        <v>6</v>
      </c>
      <c r="F9" s="312">
        <v>167</v>
      </c>
      <c r="G9" s="312">
        <v>237</v>
      </c>
      <c r="H9" s="312">
        <v>236</v>
      </c>
      <c r="I9" s="312">
        <v>169</v>
      </c>
      <c r="J9" s="312">
        <v>182</v>
      </c>
      <c r="K9" s="312">
        <v>177</v>
      </c>
      <c r="L9" s="312"/>
      <c r="M9" s="174">
        <f t="shared" si="0"/>
        <v>36</v>
      </c>
      <c r="N9" s="208">
        <f t="shared" si="1"/>
        <v>1204</v>
      </c>
      <c r="O9" s="118">
        <f t="shared" si="2"/>
        <v>194.66666666666666</v>
      </c>
      <c r="P9" s="40">
        <f t="shared" si="3"/>
        <v>1204</v>
      </c>
      <c r="R9" s="144"/>
    </row>
    <row r="10" spans="1:19" ht="18.75" customHeight="1" thickBot="1" x14ac:dyDescent="0.5">
      <c r="A10" s="6" t="s">
        <v>18</v>
      </c>
      <c r="B10" s="326">
        <v>2</v>
      </c>
      <c r="C10" s="421" t="s">
        <v>141</v>
      </c>
      <c r="D10" s="189" t="s">
        <v>137</v>
      </c>
      <c r="E10" s="187">
        <v>8</v>
      </c>
      <c r="F10" s="45">
        <v>150</v>
      </c>
      <c r="G10" s="45">
        <v>174</v>
      </c>
      <c r="H10" s="45">
        <v>211</v>
      </c>
      <c r="I10" s="45">
        <v>183</v>
      </c>
      <c r="J10" s="45">
        <v>286</v>
      </c>
      <c r="K10" s="45">
        <v>150</v>
      </c>
      <c r="L10" s="39"/>
      <c r="M10" s="174">
        <f t="shared" si="0"/>
        <v>48</v>
      </c>
      <c r="N10" s="208">
        <f t="shared" si="1"/>
        <v>1202</v>
      </c>
      <c r="O10" s="118">
        <f t="shared" si="2"/>
        <v>192.33333333333334</v>
      </c>
      <c r="P10" s="40">
        <f t="shared" si="3"/>
        <v>1202</v>
      </c>
    </row>
    <row r="11" spans="1:19" ht="18.75" customHeight="1" thickBot="1" x14ac:dyDescent="0.5">
      <c r="A11" s="6" t="s">
        <v>19</v>
      </c>
      <c r="B11" s="326">
        <v>2</v>
      </c>
      <c r="C11" s="421" t="s">
        <v>192</v>
      </c>
      <c r="D11" s="188" t="s">
        <v>114</v>
      </c>
      <c r="E11" s="187">
        <v>1</v>
      </c>
      <c r="F11" s="39">
        <v>211</v>
      </c>
      <c r="G11" s="39">
        <v>186</v>
      </c>
      <c r="H11" s="39">
        <v>160</v>
      </c>
      <c r="I11" s="39">
        <v>182</v>
      </c>
      <c r="J11" s="39">
        <v>247</v>
      </c>
      <c r="K11" s="39">
        <v>193</v>
      </c>
      <c r="L11" s="39"/>
      <c r="M11" s="38">
        <f t="shared" si="0"/>
        <v>6</v>
      </c>
      <c r="N11" s="120">
        <f t="shared" si="1"/>
        <v>1185</v>
      </c>
      <c r="O11" s="118">
        <f t="shared" si="2"/>
        <v>196.5</v>
      </c>
      <c r="P11" s="40">
        <f t="shared" si="3"/>
        <v>1185</v>
      </c>
    </row>
    <row r="12" spans="1:19" ht="18.75" customHeight="1" thickBot="1" x14ac:dyDescent="0.5">
      <c r="A12" s="6" t="s">
        <v>20</v>
      </c>
      <c r="B12" s="326">
        <v>2</v>
      </c>
      <c r="C12" s="421" t="s">
        <v>159</v>
      </c>
      <c r="D12" s="188" t="s">
        <v>114</v>
      </c>
      <c r="E12" s="187">
        <v>1</v>
      </c>
      <c r="F12" s="39">
        <v>172</v>
      </c>
      <c r="G12" s="39">
        <v>160</v>
      </c>
      <c r="H12" s="39">
        <v>188</v>
      </c>
      <c r="I12" s="39">
        <v>225</v>
      </c>
      <c r="J12" s="39">
        <v>182</v>
      </c>
      <c r="K12" s="39">
        <v>239</v>
      </c>
      <c r="L12" s="39"/>
      <c r="M12" s="174">
        <f t="shared" si="0"/>
        <v>6</v>
      </c>
      <c r="N12" s="208">
        <f t="shared" si="1"/>
        <v>1172</v>
      </c>
      <c r="O12" s="118">
        <f t="shared" si="2"/>
        <v>194.33333333333334</v>
      </c>
      <c r="P12" s="40">
        <f t="shared" si="3"/>
        <v>1172</v>
      </c>
    </row>
    <row r="13" spans="1:19" ht="18.75" customHeight="1" thickBot="1" x14ac:dyDescent="0.5">
      <c r="A13" s="6" t="s">
        <v>21</v>
      </c>
      <c r="B13" s="326">
        <v>1</v>
      </c>
      <c r="C13" s="445" t="s">
        <v>167</v>
      </c>
      <c r="D13" s="313" t="s">
        <v>241</v>
      </c>
      <c r="E13" s="187">
        <v>8</v>
      </c>
      <c r="F13" s="314">
        <v>158</v>
      </c>
      <c r="G13" s="314">
        <v>148</v>
      </c>
      <c r="H13" s="314">
        <v>193</v>
      </c>
      <c r="I13" s="314">
        <v>235</v>
      </c>
      <c r="J13" s="314">
        <v>177</v>
      </c>
      <c r="K13" s="314">
        <v>198</v>
      </c>
      <c r="L13" s="314"/>
      <c r="M13" s="174">
        <f t="shared" si="0"/>
        <v>48</v>
      </c>
      <c r="N13" s="208">
        <f t="shared" si="1"/>
        <v>1157</v>
      </c>
      <c r="O13" s="118">
        <f t="shared" si="2"/>
        <v>184.83333333333334</v>
      </c>
      <c r="P13" s="40">
        <f t="shared" si="3"/>
        <v>1157</v>
      </c>
    </row>
    <row r="14" spans="1:19" ht="18.75" customHeight="1" thickBot="1" x14ac:dyDescent="0.5">
      <c r="A14" s="6" t="s">
        <v>22</v>
      </c>
      <c r="B14" s="326">
        <v>1</v>
      </c>
      <c r="C14" s="445" t="s">
        <v>176</v>
      </c>
      <c r="D14" s="313" t="s">
        <v>240</v>
      </c>
      <c r="E14" s="187">
        <v>7</v>
      </c>
      <c r="F14" s="315">
        <v>154</v>
      </c>
      <c r="G14" s="315">
        <v>168</v>
      </c>
      <c r="H14" s="315">
        <v>157</v>
      </c>
      <c r="I14" s="315">
        <v>176</v>
      </c>
      <c r="J14" s="315">
        <v>205</v>
      </c>
      <c r="K14" s="315">
        <v>202</v>
      </c>
      <c r="L14" s="314">
        <v>48</v>
      </c>
      <c r="M14" s="38">
        <f t="shared" si="0"/>
        <v>42</v>
      </c>
      <c r="N14" s="120">
        <f t="shared" si="1"/>
        <v>1152</v>
      </c>
      <c r="O14" s="118">
        <f t="shared" si="2"/>
        <v>177</v>
      </c>
      <c r="P14" s="40">
        <f t="shared" si="3"/>
        <v>1152</v>
      </c>
    </row>
    <row r="15" spans="1:19" ht="18.75" customHeight="1" thickBot="1" x14ac:dyDescent="0.5">
      <c r="A15" s="6" t="s">
        <v>23</v>
      </c>
      <c r="B15" s="326">
        <v>2</v>
      </c>
      <c r="C15" s="421" t="s">
        <v>195</v>
      </c>
      <c r="D15" s="188" t="s">
        <v>238</v>
      </c>
      <c r="E15" s="187">
        <v>6</v>
      </c>
      <c r="F15" s="39">
        <v>201</v>
      </c>
      <c r="G15" s="39">
        <v>192</v>
      </c>
      <c r="H15" s="39">
        <v>183</v>
      </c>
      <c r="I15" s="39">
        <v>203</v>
      </c>
      <c r="J15" s="39">
        <v>150</v>
      </c>
      <c r="K15" s="39">
        <v>179</v>
      </c>
      <c r="L15" s="39"/>
      <c r="M15" s="39">
        <f t="shared" si="0"/>
        <v>36</v>
      </c>
      <c r="N15" s="119">
        <f t="shared" si="1"/>
        <v>1144</v>
      </c>
      <c r="O15" s="118">
        <f t="shared" si="2"/>
        <v>184.66666666666666</v>
      </c>
      <c r="P15" s="40">
        <f t="shared" si="3"/>
        <v>1144</v>
      </c>
    </row>
    <row r="16" spans="1:19" ht="18.75" customHeight="1" thickBot="1" x14ac:dyDescent="0.5">
      <c r="A16" s="6" t="s">
        <v>24</v>
      </c>
      <c r="B16" s="326">
        <v>1</v>
      </c>
      <c r="C16" s="445" t="s">
        <v>164</v>
      </c>
      <c r="D16" s="313" t="s">
        <v>238</v>
      </c>
      <c r="E16" s="187">
        <v>8</v>
      </c>
      <c r="F16" s="314">
        <v>173</v>
      </c>
      <c r="G16" s="314">
        <v>157</v>
      </c>
      <c r="H16" s="314">
        <v>192</v>
      </c>
      <c r="I16" s="314">
        <v>190</v>
      </c>
      <c r="J16" s="314">
        <v>213</v>
      </c>
      <c r="K16" s="314">
        <v>166</v>
      </c>
      <c r="L16" s="314"/>
      <c r="M16" s="39">
        <f t="shared" si="0"/>
        <v>48</v>
      </c>
      <c r="N16" s="119">
        <f t="shared" si="1"/>
        <v>1139</v>
      </c>
      <c r="O16" s="118">
        <f t="shared" si="2"/>
        <v>181.83333333333334</v>
      </c>
      <c r="P16" s="40">
        <f t="shared" si="3"/>
        <v>1139</v>
      </c>
    </row>
    <row r="17" spans="1:16" ht="18.75" customHeight="1" thickBot="1" x14ac:dyDescent="0.5">
      <c r="A17" s="6" t="s">
        <v>25</v>
      </c>
      <c r="B17" s="326">
        <v>2</v>
      </c>
      <c r="C17" s="421" t="s">
        <v>197</v>
      </c>
      <c r="D17" s="188" t="s">
        <v>114</v>
      </c>
      <c r="E17" s="187">
        <v>0</v>
      </c>
      <c r="F17" s="312">
        <v>175</v>
      </c>
      <c r="G17" s="312">
        <v>171</v>
      </c>
      <c r="H17" s="312">
        <v>214</v>
      </c>
      <c r="I17" s="312">
        <v>149</v>
      </c>
      <c r="J17" s="312">
        <v>213</v>
      </c>
      <c r="K17" s="312">
        <v>213</v>
      </c>
      <c r="L17" s="312"/>
      <c r="M17" s="174">
        <f t="shared" si="0"/>
        <v>0</v>
      </c>
      <c r="N17" s="340">
        <f t="shared" si="1"/>
        <v>1135</v>
      </c>
      <c r="O17" s="118">
        <f t="shared" si="2"/>
        <v>189.16666666666666</v>
      </c>
      <c r="P17" s="40">
        <f t="shared" si="3"/>
        <v>1135</v>
      </c>
    </row>
    <row r="18" spans="1:16" ht="18.75" customHeight="1" thickBot="1" x14ac:dyDescent="0.5">
      <c r="A18" s="6" t="s">
        <v>26</v>
      </c>
      <c r="B18" s="326">
        <v>2</v>
      </c>
      <c r="C18" s="447" t="s">
        <v>150</v>
      </c>
      <c r="D18" s="313" t="s">
        <v>114</v>
      </c>
      <c r="E18" s="187">
        <v>2</v>
      </c>
      <c r="F18" s="314">
        <v>159</v>
      </c>
      <c r="G18" s="314">
        <v>170</v>
      </c>
      <c r="H18" s="314">
        <v>197</v>
      </c>
      <c r="I18" s="314">
        <v>205</v>
      </c>
      <c r="J18" s="314">
        <v>180</v>
      </c>
      <c r="K18" s="314">
        <v>158</v>
      </c>
      <c r="L18" s="314">
        <v>48</v>
      </c>
      <c r="M18" s="174">
        <f t="shared" si="0"/>
        <v>12</v>
      </c>
      <c r="N18" s="208">
        <f t="shared" si="1"/>
        <v>1129</v>
      </c>
      <c r="O18" s="118">
        <f t="shared" si="2"/>
        <v>178.16666666666666</v>
      </c>
      <c r="P18" s="40">
        <f t="shared" si="3"/>
        <v>1129</v>
      </c>
    </row>
    <row r="19" spans="1:16" ht="18.75" customHeight="1" thickBot="1" x14ac:dyDescent="0.5">
      <c r="A19" s="6" t="s">
        <v>27</v>
      </c>
      <c r="B19" s="326">
        <v>1</v>
      </c>
      <c r="C19" s="445" t="s">
        <v>143</v>
      </c>
      <c r="D19" s="313" t="s">
        <v>114</v>
      </c>
      <c r="E19" s="187">
        <v>5</v>
      </c>
      <c r="F19" s="314">
        <v>188</v>
      </c>
      <c r="G19" s="314">
        <v>152</v>
      </c>
      <c r="H19" s="314">
        <v>191</v>
      </c>
      <c r="I19" s="314">
        <v>172</v>
      </c>
      <c r="J19" s="314">
        <v>197</v>
      </c>
      <c r="K19" s="314">
        <v>199</v>
      </c>
      <c r="L19" s="314"/>
      <c r="M19" s="38">
        <f t="shared" si="0"/>
        <v>30</v>
      </c>
      <c r="N19" s="120">
        <f t="shared" si="1"/>
        <v>1129</v>
      </c>
      <c r="O19" s="118">
        <f t="shared" si="2"/>
        <v>183.16666666666666</v>
      </c>
      <c r="P19" s="40">
        <f t="shared" si="3"/>
        <v>1129</v>
      </c>
    </row>
    <row r="20" spans="1:16" ht="18.75" customHeight="1" thickBot="1" x14ac:dyDescent="0.5">
      <c r="A20" s="6" t="s">
        <v>28</v>
      </c>
      <c r="B20" s="326">
        <v>2</v>
      </c>
      <c r="C20" s="421" t="s">
        <v>185</v>
      </c>
      <c r="D20" s="188" t="s">
        <v>238</v>
      </c>
      <c r="E20" s="187">
        <v>0</v>
      </c>
      <c r="F20" s="39">
        <v>192</v>
      </c>
      <c r="G20" s="39">
        <v>182</v>
      </c>
      <c r="H20" s="39">
        <v>225</v>
      </c>
      <c r="I20" s="39">
        <v>190</v>
      </c>
      <c r="J20" s="39">
        <v>160</v>
      </c>
      <c r="K20" s="39">
        <v>176</v>
      </c>
      <c r="L20" s="39"/>
      <c r="M20" s="38">
        <f t="shared" si="0"/>
        <v>0</v>
      </c>
      <c r="N20" s="120">
        <f t="shared" si="1"/>
        <v>1125</v>
      </c>
      <c r="O20" s="118">
        <f t="shared" si="2"/>
        <v>187.5</v>
      </c>
      <c r="P20" s="40">
        <f t="shared" si="3"/>
        <v>1125</v>
      </c>
    </row>
    <row r="21" spans="1:16" ht="18.75" customHeight="1" thickBot="1" x14ac:dyDescent="0.5">
      <c r="A21" s="6" t="s">
        <v>29</v>
      </c>
      <c r="B21" s="334">
        <v>2</v>
      </c>
      <c r="C21" s="447" t="s">
        <v>193</v>
      </c>
      <c r="D21" s="313" t="s">
        <v>238</v>
      </c>
      <c r="E21" s="187">
        <v>8</v>
      </c>
      <c r="F21" s="314">
        <v>197</v>
      </c>
      <c r="G21" s="314">
        <v>162</v>
      </c>
      <c r="H21" s="314">
        <v>158</v>
      </c>
      <c r="I21" s="341">
        <v>137</v>
      </c>
      <c r="J21" s="314">
        <v>170</v>
      </c>
      <c r="K21" s="314">
        <v>203</v>
      </c>
      <c r="L21" s="314">
        <v>48</v>
      </c>
      <c r="M21" s="38">
        <f t="shared" si="0"/>
        <v>48</v>
      </c>
      <c r="N21" s="120">
        <f t="shared" si="1"/>
        <v>1123</v>
      </c>
      <c r="O21" s="118">
        <f t="shared" si="2"/>
        <v>171.16666666666666</v>
      </c>
      <c r="P21" s="40">
        <f t="shared" si="3"/>
        <v>1123</v>
      </c>
    </row>
    <row r="22" spans="1:16" ht="18.75" customHeight="1" thickBot="1" x14ac:dyDescent="0.5">
      <c r="A22" s="6" t="s">
        <v>30</v>
      </c>
      <c r="B22" s="334">
        <v>1</v>
      </c>
      <c r="C22" s="445" t="s">
        <v>171</v>
      </c>
      <c r="D22" s="313" t="s">
        <v>238</v>
      </c>
      <c r="E22" s="187">
        <v>0</v>
      </c>
      <c r="F22" s="314">
        <v>188</v>
      </c>
      <c r="G22" s="314">
        <v>189</v>
      </c>
      <c r="H22" s="314">
        <v>182</v>
      </c>
      <c r="I22" s="314">
        <v>157</v>
      </c>
      <c r="J22" s="314">
        <v>188</v>
      </c>
      <c r="K22" s="314">
        <v>171</v>
      </c>
      <c r="L22" s="314">
        <v>48</v>
      </c>
      <c r="M22" s="38">
        <f t="shared" si="0"/>
        <v>0</v>
      </c>
      <c r="N22" s="120">
        <f t="shared" si="1"/>
        <v>1123</v>
      </c>
      <c r="O22" s="118">
        <f t="shared" si="2"/>
        <v>179.16666666666666</v>
      </c>
      <c r="P22" s="40">
        <f t="shared" si="3"/>
        <v>1123</v>
      </c>
    </row>
    <row r="23" spans="1:16" ht="18.75" customHeight="1" thickBot="1" x14ac:dyDescent="0.5">
      <c r="A23" s="6" t="s">
        <v>31</v>
      </c>
      <c r="B23" s="334">
        <v>2</v>
      </c>
      <c r="C23" s="447" t="s">
        <v>200</v>
      </c>
      <c r="D23" s="313" t="s">
        <v>114</v>
      </c>
      <c r="E23" s="187">
        <v>2</v>
      </c>
      <c r="F23" s="314">
        <v>169</v>
      </c>
      <c r="G23" s="314">
        <v>141</v>
      </c>
      <c r="H23" s="314">
        <v>177</v>
      </c>
      <c r="I23" s="314">
        <v>178</v>
      </c>
      <c r="J23" s="314">
        <v>195</v>
      </c>
      <c r="K23" s="314">
        <v>245</v>
      </c>
      <c r="L23" s="314"/>
      <c r="M23" s="174">
        <f t="shared" si="0"/>
        <v>12</v>
      </c>
      <c r="N23" s="208">
        <f t="shared" si="1"/>
        <v>1117</v>
      </c>
      <c r="O23" s="118">
        <f t="shared" si="2"/>
        <v>184.16666666666666</v>
      </c>
      <c r="P23" s="40">
        <f t="shared" si="3"/>
        <v>1117</v>
      </c>
    </row>
    <row r="24" spans="1:16" ht="18.75" customHeight="1" thickBot="1" x14ac:dyDescent="0.5">
      <c r="A24" s="8" t="s">
        <v>32</v>
      </c>
      <c r="B24" s="334">
        <v>1</v>
      </c>
      <c r="C24" s="445" t="s">
        <v>139</v>
      </c>
      <c r="D24" s="313" t="s">
        <v>238</v>
      </c>
      <c r="E24" s="187">
        <v>8</v>
      </c>
      <c r="F24" s="315">
        <v>127</v>
      </c>
      <c r="G24" s="315">
        <v>140</v>
      </c>
      <c r="H24" s="315">
        <v>225</v>
      </c>
      <c r="I24" s="315">
        <v>168</v>
      </c>
      <c r="J24" s="315">
        <v>181</v>
      </c>
      <c r="K24" s="315">
        <v>178</v>
      </c>
      <c r="L24" s="315">
        <v>48</v>
      </c>
      <c r="M24" s="38">
        <f t="shared" si="0"/>
        <v>48</v>
      </c>
      <c r="N24" s="120">
        <f t="shared" si="1"/>
        <v>1115</v>
      </c>
      <c r="O24" s="118">
        <f t="shared" si="2"/>
        <v>169.83333333333334</v>
      </c>
      <c r="P24" s="46">
        <f t="shared" si="3"/>
        <v>1115</v>
      </c>
    </row>
    <row r="25" spans="1:16" ht="18.75" customHeight="1" thickBot="1" x14ac:dyDescent="0.5">
      <c r="A25" s="6" t="s">
        <v>33</v>
      </c>
      <c r="B25" s="334">
        <v>2</v>
      </c>
      <c r="C25" s="421" t="s">
        <v>188</v>
      </c>
      <c r="D25" s="188" t="s">
        <v>238</v>
      </c>
      <c r="E25" s="187">
        <v>0</v>
      </c>
      <c r="F25" s="39">
        <v>212</v>
      </c>
      <c r="G25" s="39">
        <v>141</v>
      </c>
      <c r="H25" s="39">
        <v>185</v>
      </c>
      <c r="I25" s="39">
        <v>160</v>
      </c>
      <c r="J25" s="39">
        <v>167</v>
      </c>
      <c r="K25" s="39">
        <v>186</v>
      </c>
      <c r="L25" s="39">
        <v>48</v>
      </c>
      <c r="M25" s="38">
        <f t="shared" si="0"/>
        <v>0</v>
      </c>
      <c r="N25" s="120">
        <f t="shared" si="1"/>
        <v>1099</v>
      </c>
      <c r="O25" s="118">
        <f t="shared" si="2"/>
        <v>175.16666666666666</v>
      </c>
      <c r="P25" s="40">
        <f t="shared" si="3"/>
        <v>1099</v>
      </c>
    </row>
    <row r="26" spans="1:16" ht="18.75" customHeight="1" thickBot="1" x14ac:dyDescent="0.5">
      <c r="A26" s="9" t="s">
        <v>34</v>
      </c>
      <c r="B26" s="334">
        <v>1</v>
      </c>
      <c r="C26" s="445" t="s">
        <v>172</v>
      </c>
      <c r="D26" s="313" t="s">
        <v>238</v>
      </c>
      <c r="E26" s="187">
        <v>4</v>
      </c>
      <c r="F26" s="314">
        <v>148</v>
      </c>
      <c r="G26" s="314">
        <v>201</v>
      </c>
      <c r="H26" s="314">
        <v>205</v>
      </c>
      <c r="I26" s="314">
        <v>136</v>
      </c>
      <c r="J26" s="314">
        <v>201</v>
      </c>
      <c r="K26" s="317">
        <v>182</v>
      </c>
      <c r="L26" s="316"/>
      <c r="M26" s="174">
        <f t="shared" si="0"/>
        <v>24</v>
      </c>
      <c r="N26" s="208">
        <f t="shared" si="1"/>
        <v>1097</v>
      </c>
      <c r="O26" s="118">
        <f t="shared" si="2"/>
        <v>178.83333333333334</v>
      </c>
      <c r="P26" s="40">
        <f t="shared" si="3"/>
        <v>1097</v>
      </c>
    </row>
    <row r="27" spans="1:16" ht="18.75" customHeight="1" thickBot="1" x14ac:dyDescent="0.5">
      <c r="A27" s="6" t="s">
        <v>35</v>
      </c>
      <c r="B27" s="334">
        <v>1</v>
      </c>
      <c r="C27" s="445" t="s">
        <v>165</v>
      </c>
      <c r="D27" s="313" t="s">
        <v>238</v>
      </c>
      <c r="E27" s="187">
        <v>6</v>
      </c>
      <c r="F27" s="314">
        <v>160</v>
      </c>
      <c r="G27" s="314">
        <v>168</v>
      </c>
      <c r="H27" s="314">
        <v>161</v>
      </c>
      <c r="I27" s="314">
        <v>179</v>
      </c>
      <c r="J27" s="314">
        <v>203</v>
      </c>
      <c r="K27" s="314">
        <v>180</v>
      </c>
      <c r="L27" s="314"/>
      <c r="M27" s="174">
        <f t="shared" si="0"/>
        <v>36</v>
      </c>
      <c r="N27" s="208">
        <f t="shared" si="1"/>
        <v>1087</v>
      </c>
      <c r="O27" s="198">
        <f t="shared" si="2"/>
        <v>175.16666666666666</v>
      </c>
      <c r="P27" s="204">
        <f t="shared" si="3"/>
        <v>1087</v>
      </c>
    </row>
    <row r="28" spans="1:16" ht="18.75" customHeight="1" thickBot="1" x14ac:dyDescent="0.5">
      <c r="A28" s="6" t="s">
        <v>36</v>
      </c>
      <c r="B28" s="334">
        <v>2</v>
      </c>
      <c r="C28" s="447" t="s">
        <v>191</v>
      </c>
      <c r="D28" s="313" t="s">
        <v>114</v>
      </c>
      <c r="E28" s="187">
        <v>0</v>
      </c>
      <c r="F28" s="314">
        <v>166</v>
      </c>
      <c r="G28" s="314">
        <v>248</v>
      </c>
      <c r="H28" s="314">
        <v>149</v>
      </c>
      <c r="I28" s="314">
        <v>218</v>
      </c>
      <c r="J28" s="314">
        <v>144</v>
      </c>
      <c r="K28" s="314">
        <v>160</v>
      </c>
      <c r="L28" s="314"/>
      <c r="M28" s="174">
        <f t="shared" si="0"/>
        <v>0</v>
      </c>
      <c r="N28" s="208">
        <f t="shared" si="1"/>
        <v>1085</v>
      </c>
      <c r="O28" s="198">
        <f t="shared" si="2"/>
        <v>180.83333333333334</v>
      </c>
      <c r="P28" s="203">
        <f t="shared" si="3"/>
        <v>1085</v>
      </c>
    </row>
    <row r="29" spans="1:16" ht="18.75" customHeight="1" thickBot="1" x14ac:dyDescent="0.5">
      <c r="A29" s="6" t="s">
        <v>37</v>
      </c>
      <c r="B29" s="334">
        <v>2</v>
      </c>
      <c r="C29" s="447" t="s">
        <v>148</v>
      </c>
      <c r="D29" s="313" t="s">
        <v>137</v>
      </c>
      <c r="E29" s="187">
        <v>1</v>
      </c>
      <c r="F29" s="314">
        <v>175</v>
      </c>
      <c r="G29" s="314">
        <v>170</v>
      </c>
      <c r="H29" s="314">
        <v>199</v>
      </c>
      <c r="I29" s="314">
        <v>163</v>
      </c>
      <c r="J29" s="314">
        <v>162</v>
      </c>
      <c r="K29" s="314">
        <v>210</v>
      </c>
      <c r="L29" s="314"/>
      <c r="M29" s="38">
        <f t="shared" si="0"/>
        <v>6</v>
      </c>
      <c r="N29" s="120">
        <f t="shared" si="1"/>
        <v>1085</v>
      </c>
      <c r="O29" s="198">
        <f t="shared" si="2"/>
        <v>179.83333333333334</v>
      </c>
      <c r="P29" s="203">
        <f t="shared" si="3"/>
        <v>1085</v>
      </c>
    </row>
    <row r="30" spans="1:16" ht="18.75" customHeight="1" thickBot="1" x14ac:dyDescent="0.5">
      <c r="A30" s="6" t="s">
        <v>38</v>
      </c>
      <c r="B30" s="334">
        <v>2</v>
      </c>
      <c r="C30" s="447" t="s">
        <v>161</v>
      </c>
      <c r="D30" s="313" t="s">
        <v>137</v>
      </c>
      <c r="E30" s="187">
        <v>3</v>
      </c>
      <c r="F30" s="314">
        <v>179</v>
      </c>
      <c r="G30" s="314">
        <v>135</v>
      </c>
      <c r="H30" s="314">
        <v>179</v>
      </c>
      <c r="I30" s="314">
        <v>178</v>
      </c>
      <c r="J30" s="314">
        <v>153</v>
      </c>
      <c r="K30" s="314">
        <v>194</v>
      </c>
      <c r="L30" s="314">
        <v>48</v>
      </c>
      <c r="M30" s="174">
        <f t="shared" si="0"/>
        <v>18</v>
      </c>
      <c r="N30" s="208">
        <f t="shared" si="1"/>
        <v>1084</v>
      </c>
      <c r="O30" s="198">
        <f t="shared" si="2"/>
        <v>169.66666666666666</v>
      </c>
      <c r="P30" s="203">
        <f t="shared" si="3"/>
        <v>1084</v>
      </c>
    </row>
    <row r="31" spans="1:16" ht="18.75" customHeight="1" thickBot="1" x14ac:dyDescent="0.5">
      <c r="A31" s="6" t="s">
        <v>39</v>
      </c>
      <c r="B31" s="334">
        <v>2</v>
      </c>
      <c r="C31" s="447" t="s">
        <v>181</v>
      </c>
      <c r="D31" s="313" t="s">
        <v>137</v>
      </c>
      <c r="E31" s="187">
        <v>6</v>
      </c>
      <c r="F31" s="314">
        <v>144</v>
      </c>
      <c r="G31" s="314">
        <v>151</v>
      </c>
      <c r="H31" s="314">
        <v>182</v>
      </c>
      <c r="I31" s="314">
        <v>195</v>
      </c>
      <c r="J31" s="314">
        <v>180</v>
      </c>
      <c r="K31" s="314">
        <v>188</v>
      </c>
      <c r="L31" s="314"/>
      <c r="M31" s="38">
        <f t="shared" si="0"/>
        <v>36</v>
      </c>
      <c r="N31" s="120">
        <f t="shared" si="1"/>
        <v>1076</v>
      </c>
      <c r="O31" s="198">
        <f t="shared" si="2"/>
        <v>173.33333333333334</v>
      </c>
      <c r="P31" s="203">
        <f t="shared" si="3"/>
        <v>1076</v>
      </c>
    </row>
    <row r="32" spans="1:16" ht="18.75" customHeight="1" thickBot="1" x14ac:dyDescent="0.5">
      <c r="A32" s="6" t="s">
        <v>40</v>
      </c>
      <c r="B32" s="334">
        <v>1</v>
      </c>
      <c r="C32" s="445" t="s">
        <v>180</v>
      </c>
      <c r="D32" s="313" t="s">
        <v>114</v>
      </c>
      <c r="E32" s="187">
        <v>1</v>
      </c>
      <c r="F32" s="315">
        <v>163</v>
      </c>
      <c r="G32" s="315">
        <v>186</v>
      </c>
      <c r="H32" s="315">
        <v>179</v>
      </c>
      <c r="I32" s="315">
        <v>177</v>
      </c>
      <c r="J32" s="315">
        <v>143</v>
      </c>
      <c r="K32" s="315">
        <v>221</v>
      </c>
      <c r="L32" s="314"/>
      <c r="M32" s="38">
        <f t="shared" si="0"/>
        <v>6</v>
      </c>
      <c r="N32" s="120">
        <f t="shared" si="1"/>
        <v>1075</v>
      </c>
      <c r="O32" s="198">
        <f t="shared" si="2"/>
        <v>178.16666666666666</v>
      </c>
      <c r="P32" s="203">
        <f t="shared" si="3"/>
        <v>1075</v>
      </c>
    </row>
    <row r="33" spans="1:16" ht="18.75" customHeight="1" thickBot="1" x14ac:dyDescent="0.5">
      <c r="A33" s="6" t="s">
        <v>41</v>
      </c>
      <c r="B33" s="334">
        <v>1</v>
      </c>
      <c r="C33" s="445" t="s">
        <v>153</v>
      </c>
      <c r="D33" s="313" t="s">
        <v>114</v>
      </c>
      <c r="E33" s="187">
        <v>6</v>
      </c>
      <c r="F33" s="314">
        <v>175</v>
      </c>
      <c r="G33" s="314">
        <v>160</v>
      </c>
      <c r="H33" s="314">
        <v>156</v>
      </c>
      <c r="I33" s="314">
        <v>219</v>
      </c>
      <c r="J33" s="314">
        <v>157</v>
      </c>
      <c r="K33" s="314">
        <v>170</v>
      </c>
      <c r="L33" s="314"/>
      <c r="M33" s="38">
        <f t="shared" si="0"/>
        <v>36</v>
      </c>
      <c r="N33" s="120">
        <f t="shared" si="1"/>
        <v>1073</v>
      </c>
      <c r="O33" s="198">
        <f t="shared" si="2"/>
        <v>172.83333333333334</v>
      </c>
      <c r="P33" s="203">
        <f t="shared" si="3"/>
        <v>1073</v>
      </c>
    </row>
    <row r="34" spans="1:16" ht="18.75" customHeight="1" thickBot="1" x14ac:dyDescent="0.5">
      <c r="A34" s="6" t="s">
        <v>42</v>
      </c>
      <c r="B34" s="334">
        <v>2</v>
      </c>
      <c r="C34" s="447" t="s">
        <v>156</v>
      </c>
      <c r="D34" s="313" t="s">
        <v>238</v>
      </c>
      <c r="E34" s="187">
        <v>8</v>
      </c>
      <c r="F34" s="314">
        <v>170</v>
      </c>
      <c r="G34" s="314">
        <v>150</v>
      </c>
      <c r="H34" s="314">
        <v>152</v>
      </c>
      <c r="I34" s="314">
        <v>206</v>
      </c>
      <c r="J34" s="314">
        <v>165</v>
      </c>
      <c r="K34" s="314">
        <v>180</v>
      </c>
      <c r="L34" s="314"/>
      <c r="M34" s="174">
        <f t="shared" si="0"/>
        <v>48</v>
      </c>
      <c r="N34" s="208">
        <f t="shared" si="1"/>
        <v>1071</v>
      </c>
      <c r="O34" s="198">
        <f t="shared" si="2"/>
        <v>170.5</v>
      </c>
      <c r="P34" s="204">
        <f t="shared" si="3"/>
        <v>1071</v>
      </c>
    </row>
    <row r="35" spans="1:16" ht="18.75" customHeight="1" thickBot="1" x14ac:dyDescent="0.5">
      <c r="A35" s="6" t="s">
        <v>43</v>
      </c>
      <c r="B35" s="334">
        <v>2</v>
      </c>
      <c r="C35" s="447" t="s">
        <v>186</v>
      </c>
      <c r="D35" s="313" t="s">
        <v>114</v>
      </c>
      <c r="E35" s="187">
        <v>5</v>
      </c>
      <c r="F35" s="314">
        <v>186</v>
      </c>
      <c r="G35" s="314">
        <v>177</v>
      </c>
      <c r="H35" s="314">
        <v>213</v>
      </c>
      <c r="I35" s="314">
        <v>148</v>
      </c>
      <c r="J35" s="314">
        <v>153</v>
      </c>
      <c r="K35" s="314">
        <v>155</v>
      </c>
      <c r="L35" s="314"/>
      <c r="M35" s="38">
        <f t="shared" si="0"/>
        <v>30</v>
      </c>
      <c r="N35" s="120">
        <f t="shared" si="1"/>
        <v>1062</v>
      </c>
      <c r="O35" s="198">
        <f t="shared" si="2"/>
        <v>172</v>
      </c>
      <c r="P35" s="203">
        <f t="shared" si="3"/>
        <v>1062</v>
      </c>
    </row>
    <row r="36" spans="1:16" ht="18.75" customHeight="1" thickBot="1" x14ac:dyDescent="0.5">
      <c r="A36" s="6" t="s">
        <v>44</v>
      </c>
      <c r="B36" s="334">
        <v>2</v>
      </c>
      <c r="C36" s="447" t="s">
        <v>136</v>
      </c>
      <c r="D36" s="313" t="s">
        <v>114</v>
      </c>
      <c r="E36" s="187">
        <v>3</v>
      </c>
      <c r="F36" s="314">
        <v>132</v>
      </c>
      <c r="G36" s="314">
        <v>177</v>
      </c>
      <c r="H36" s="314">
        <v>154</v>
      </c>
      <c r="I36" s="314">
        <v>199</v>
      </c>
      <c r="J36" s="314">
        <v>167</v>
      </c>
      <c r="K36" s="314">
        <v>164</v>
      </c>
      <c r="L36" s="314">
        <v>48</v>
      </c>
      <c r="M36" s="38">
        <f t="shared" si="0"/>
        <v>18</v>
      </c>
      <c r="N36" s="120">
        <f t="shared" si="1"/>
        <v>1059</v>
      </c>
      <c r="O36" s="198">
        <f t="shared" si="2"/>
        <v>165.5</v>
      </c>
      <c r="P36" s="203">
        <f t="shared" si="3"/>
        <v>1059</v>
      </c>
    </row>
    <row r="37" spans="1:16" ht="18.75" customHeight="1" thickBot="1" x14ac:dyDescent="0.5">
      <c r="A37" s="6" t="s">
        <v>45</v>
      </c>
      <c r="B37" s="334">
        <v>2</v>
      </c>
      <c r="C37" s="447" t="s">
        <v>155</v>
      </c>
      <c r="D37" s="313" t="s">
        <v>238</v>
      </c>
      <c r="E37" s="187">
        <v>3</v>
      </c>
      <c r="F37" s="314">
        <v>147</v>
      </c>
      <c r="G37" s="314">
        <v>210</v>
      </c>
      <c r="H37" s="314">
        <v>144</v>
      </c>
      <c r="I37" s="314">
        <v>180</v>
      </c>
      <c r="J37" s="314">
        <v>163</v>
      </c>
      <c r="K37" s="314">
        <v>145</v>
      </c>
      <c r="L37" s="314">
        <v>48</v>
      </c>
      <c r="M37" s="38">
        <f t="shared" si="0"/>
        <v>18</v>
      </c>
      <c r="N37" s="120">
        <f t="shared" si="1"/>
        <v>1055</v>
      </c>
      <c r="O37" s="198">
        <f t="shared" si="2"/>
        <v>164.83333333333334</v>
      </c>
      <c r="P37" s="203">
        <f t="shared" si="3"/>
        <v>1055</v>
      </c>
    </row>
    <row r="38" spans="1:16" ht="18.75" customHeight="1" thickBot="1" x14ac:dyDescent="0.5">
      <c r="A38" s="6" t="s">
        <v>46</v>
      </c>
      <c r="B38" s="322">
        <v>2</v>
      </c>
      <c r="C38" s="448" t="s">
        <v>113</v>
      </c>
      <c r="D38" s="188" t="s">
        <v>114</v>
      </c>
      <c r="E38" s="187">
        <v>3</v>
      </c>
      <c r="F38" s="39">
        <v>168</v>
      </c>
      <c r="G38" s="39">
        <v>177</v>
      </c>
      <c r="H38" s="39">
        <v>175</v>
      </c>
      <c r="I38" s="39">
        <v>148</v>
      </c>
      <c r="J38" s="39">
        <v>146</v>
      </c>
      <c r="K38" s="39">
        <v>169</v>
      </c>
      <c r="L38" s="39">
        <v>48</v>
      </c>
      <c r="M38" s="38">
        <f t="shared" ref="M38:M69" si="4">E38*6</f>
        <v>18</v>
      </c>
      <c r="N38" s="120">
        <f t="shared" ref="N38:N69" si="5">SUM(F38:M38)</f>
        <v>1049</v>
      </c>
      <c r="O38" s="198">
        <f t="shared" ref="O38:O74" si="6">AVERAGE(F38:K38)</f>
        <v>163.83333333333334</v>
      </c>
      <c r="P38" s="203">
        <f t="shared" ref="P38:P74" si="7">SUM(F38:M38)</f>
        <v>1049</v>
      </c>
    </row>
    <row r="39" spans="1:16" ht="18.75" customHeight="1" thickBot="1" x14ac:dyDescent="0.5">
      <c r="A39" s="6" t="s">
        <v>47</v>
      </c>
      <c r="B39" s="322">
        <v>2</v>
      </c>
      <c r="C39" s="447" t="s">
        <v>190</v>
      </c>
      <c r="D39" s="313" t="s">
        <v>238</v>
      </c>
      <c r="E39" s="187">
        <v>7</v>
      </c>
      <c r="F39" s="314">
        <v>107</v>
      </c>
      <c r="G39" s="314">
        <v>165</v>
      </c>
      <c r="H39" s="314">
        <v>158</v>
      </c>
      <c r="I39" s="314">
        <v>182</v>
      </c>
      <c r="J39" s="314">
        <v>157</v>
      </c>
      <c r="K39" s="314">
        <v>189</v>
      </c>
      <c r="L39" s="314">
        <v>48</v>
      </c>
      <c r="M39" s="38">
        <f t="shared" si="4"/>
        <v>42</v>
      </c>
      <c r="N39" s="120">
        <f t="shared" si="5"/>
        <v>1048</v>
      </c>
      <c r="O39" s="198">
        <f t="shared" si="6"/>
        <v>159.66666666666666</v>
      </c>
      <c r="P39" s="203">
        <f t="shared" si="7"/>
        <v>1048</v>
      </c>
    </row>
    <row r="40" spans="1:16" ht="18.75" customHeight="1" thickBot="1" x14ac:dyDescent="0.5">
      <c r="A40" s="6" t="s">
        <v>48</v>
      </c>
      <c r="B40" s="322">
        <v>1</v>
      </c>
      <c r="C40" s="445" t="s">
        <v>169</v>
      </c>
      <c r="D40" s="313" t="s">
        <v>238</v>
      </c>
      <c r="E40" s="187">
        <v>0</v>
      </c>
      <c r="F40" s="316">
        <v>169</v>
      </c>
      <c r="G40" s="316">
        <v>178</v>
      </c>
      <c r="H40" s="316">
        <v>171</v>
      </c>
      <c r="I40" s="316">
        <v>166</v>
      </c>
      <c r="J40" s="316">
        <v>139</v>
      </c>
      <c r="K40" s="316">
        <v>169</v>
      </c>
      <c r="L40" s="314">
        <v>48</v>
      </c>
      <c r="M40" s="38">
        <f t="shared" si="4"/>
        <v>0</v>
      </c>
      <c r="N40" s="120">
        <f t="shared" si="5"/>
        <v>1040</v>
      </c>
      <c r="O40" s="198">
        <f t="shared" si="6"/>
        <v>165.33333333333334</v>
      </c>
      <c r="P40" s="203">
        <f t="shared" si="7"/>
        <v>1040</v>
      </c>
    </row>
    <row r="41" spans="1:16" ht="18.75" customHeight="1" thickBot="1" x14ac:dyDescent="0.5">
      <c r="A41" s="6" t="s">
        <v>49</v>
      </c>
      <c r="B41" s="322">
        <v>1</v>
      </c>
      <c r="C41" s="445" t="s">
        <v>135</v>
      </c>
      <c r="D41" s="313" t="s">
        <v>114</v>
      </c>
      <c r="E41" s="187">
        <v>5</v>
      </c>
      <c r="F41" s="316">
        <v>153</v>
      </c>
      <c r="G41" s="316">
        <v>191</v>
      </c>
      <c r="H41" s="316">
        <v>164</v>
      </c>
      <c r="I41" s="316">
        <v>157</v>
      </c>
      <c r="J41" s="316">
        <v>153</v>
      </c>
      <c r="K41" s="316">
        <v>182</v>
      </c>
      <c r="L41" s="314"/>
      <c r="M41" s="38">
        <f t="shared" si="4"/>
        <v>30</v>
      </c>
      <c r="N41" s="120">
        <f t="shared" si="5"/>
        <v>1030</v>
      </c>
      <c r="O41" s="198">
        <f t="shared" si="6"/>
        <v>166.66666666666666</v>
      </c>
      <c r="P41" s="203">
        <f t="shared" si="7"/>
        <v>1030</v>
      </c>
    </row>
    <row r="42" spans="1:16" ht="18.75" customHeight="1" thickBot="1" x14ac:dyDescent="0.5">
      <c r="A42" s="6" t="s">
        <v>50</v>
      </c>
      <c r="B42" s="322">
        <v>2</v>
      </c>
      <c r="C42" s="447" t="s">
        <v>149</v>
      </c>
      <c r="D42" s="313" t="s">
        <v>114</v>
      </c>
      <c r="E42" s="187">
        <v>1</v>
      </c>
      <c r="F42" s="314">
        <v>208</v>
      </c>
      <c r="G42" s="314">
        <v>171</v>
      </c>
      <c r="H42" s="314">
        <v>156</v>
      </c>
      <c r="I42" s="314">
        <v>155</v>
      </c>
      <c r="J42" s="314">
        <v>170</v>
      </c>
      <c r="K42" s="314">
        <v>163</v>
      </c>
      <c r="L42" s="314"/>
      <c r="M42" s="174">
        <f t="shared" si="4"/>
        <v>6</v>
      </c>
      <c r="N42" s="208">
        <f t="shared" si="5"/>
        <v>1029</v>
      </c>
      <c r="O42" s="198">
        <f t="shared" si="6"/>
        <v>170.5</v>
      </c>
      <c r="P42" s="203">
        <f t="shared" si="7"/>
        <v>1029</v>
      </c>
    </row>
    <row r="43" spans="1:16" ht="18.75" customHeight="1" thickBot="1" x14ac:dyDescent="0.5">
      <c r="A43" s="6" t="s">
        <v>51</v>
      </c>
      <c r="B43" s="322">
        <v>2</v>
      </c>
      <c r="C43" s="447" t="s">
        <v>108</v>
      </c>
      <c r="D43" s="313" t="s">
        <v>114</v>
      </c>
      <c r="E43" s="187">
        <v>3</v>
      </c>
      <c r="F43" s="314">
        <v>136</v>
      </c>
      <c r="G43" s="314">
        <v>159</v>
      </c>
      <c r="H43" s="317">
        <v>212</v>
      </c>
      <c r="I43" s="314">
        <v>157</v>
      </c>
      <c r="J43" s="314">
        <v>170</v>
      </c>
      <c r="K43" s="317">
        <v>174</v>
      </c>
      <c r="L43" s="314"/>
      <c r="M43" s="38">
        <f t="shared" si="4"/>
        <v>18</v>
      </c>
      <c r="N43" s="120">
        <f t="shared" si="5"/>
        <v>1026</v>
      </c>
      <c r="O43" s="198">
        <f t="shared" si="6"/>
        <v>168</v>
      </c>
      <c r="P43" s="203">
        <f t="shared" si="7"/>
        <v>1026</v>
      </c>
    </row>
    <row r="44" spans="1:16" ht="18.75" customHeight="1" thickBot="1" x14ac:dyDescent="0.5">
      <c r="A44" s="6" t="s">
        <v>52</v>
      </c>
      <c r="B44" s="322">
        <v>2</v>
      </c>
      <c r="C44" s="421" t="s">
        <v>157</v>
      </c>
      <c r="D44" s="188" t="s">
        <v>137</v>
      </c>
      <c r="E44" s="187">
        <v>6</v>
      </c>
      <c r="F44" s="42">
        <v>158</v>
      </c>
      <c r="G44" s="42">
        <v>150</v>
      </c>
      <c r="H44" s="42">
        <v>182</v>
      </c>
      <c r="I44" s="42">
        <v>168</v>
      </c>
      <c r="J44" s="42">
        <v>190</v>
      </c>
      <c r="K44" s="42">
        <v>140</v>
      </c>
      <c r="L44" s="39"/>
      <c r="M44" s="38">
        <f t="shared" si="4"/>
        <v>36</v>
      </c>
      <c r="N44" s="120">
        <f t="shared" si="5"/>
        <v>1024</v>
      </c>
      <c r="O44" s="198">
        <f t="shared" si="6"/>
        <v>164.66666666666666</v>
      </c>
      <c r="P44" s="203">
        <f t="shared" si="7"/>
        <v>1024</v>
      </c>
    </row>
    <row r="45" spans="1:16" ht="18.75" customHeight="1" thickBot="1" x14ac:dyDescent="0.5">
      <c r="A45" s="6" t="s">
        <v>53</v>
      </c>
      <c r="B45" s="322">
        <v>2</v>
      </c>
      <c r="C45" s="447" t="s">
        <v>199</v>
      </c>
      <c r="D45" s="313" t="s">
        <v>114</v>
      </c>
      <c r="E45" s="187">
        <v>8</v>
      </c>
      <c r="F45" s="314">
        <v>134</v>
      </c>
      <c r="G45" s="314">
        <v>157</v>
      </c>
      <c r="H45" s="314">
        <v>186</v>
      </c>
      <c r="I45" s="314">
        <v>140</v>
      </c>
      <c r="J45" s="314">
        <v>168</v>
      </c>
      <c r="K45" s="314">
        <v>188</v>
      </c>
      <c r="L45" s="314"/>
      <c r="M45" s="38">
        <f t="shared" si="4"/>
        <v>48</v>
      </c>
      <c r="N45" s="120">
        <f t="shared" si="5"/>
        <v>1021</v>
      </c>
      <c r="O45" s="198">
        <f t="shared" si="6"/>
        <v>162.16666666666666</v>
      </c>
      <c r="P45" s="203">
        <f t="shared" si="7"/>
        <v>1021</v>
      </c>
    </row>
    <row r="46" spans="1:16" ht="18.75" customHeight="1" thickBot="1" x14ac:dyDescent="0.5">
      <c r="A46" s="6" t="s">
        <v>54</v>
      </c>
      <c r="B46" s="322">
        <v>2</v>
      </c>
      <c r="C46" s="447" t="s">
        <v>140</v>
      </c>
      <c r="D46" s="313" t="s">
        <v>137</v>
      </c>
      <c r="E46" s="187">
        <v>3</v>
      </c>
      <c r="F46" s="314">
        <v>124</v>
      </c>
      <c r="G46" s="314">
        <v>189</v>
      </c>
      <c r="H46" s="314">
        <v>184</v>
      </c>
      <c r="I46" s="314">
        <v>176</v>
      </c>
      <c r="J46" s="314">
        <v>156</v>
      </c>
      <c r="K46" s="314">
        <v>169</v>
      </c>
      <c r="L46" s="314"/>
      <c r="M46" s="174">
        <f t="shared" si="4"/>
        <v>18</v>
      </c>
      <c r="N46" s="208">
        <f t="shared" si="5"/>
        <v>1016</v>
      </c>
      <c r="O46" s="198">
        <f t="shared" si="6"/>
        <v>166.33333333333334</v>
      </c>
      <c r="P46" s="203">
        <f t="shared" si="7"/>
        <v>1016</v>
      </c>
    </row>
    <row r="47" spans="1:16" ht="18.75" customHeight="1" thickBot="1" x14ac:dyDescent="0.5">
      <c r="A47" s="6" t="s">
        <v>55</v>
      </c>
      <c r="B47" s="322">
        <v>1</v>
      </c>
      <c r="C47" s="445" t="s">
        <v>144</v>
      </c>
      <c r="D47" s="313" t="s">
        <v>114</v>
      </c>
      <c r="E47" s="187">
        <v>1</v>
      </c>
      <c r="F47" s="314">
        <v>180</v>
      </c>
      <c r="G47" s="314">
        <v>140</v>
      </c>
      <c r="H47" s="314">
        <v>147</v>
      </c>
      <c r="I47" s="314">
        <v>177</v>
      </c>
      <c r="J47" s="314">
        <v>183</v>
      </c>
      <c r="K47" s="314">
        <v>182</v>
      </c>
      <c r="L47" s="314"/>
      <c r="M47" s="174">
        <f t="shared" si="4"/>
        <v>6</v>
      </c>
      <c r="N47" s="208">
        <f t="shared" si="5"/>
        <v>1015</v>
      </c>
      <c r="O47" s="198">
        <f t="shared" si="6"/>
        <v>168.16666666666666</v>
      </c>
      <c r="P47" s="203">
        <f t="shared" si="7"/>
        <v>1015</v>
      </c>
    </row>
    <row r="48" spans="1:16" ht="18.75" customHeight="1" thickBot="1" x14ac:dyDescent="0.5">
      <c r="A48" s="6" t="s">
        <v>56</v>
      </c>
      <c r="B48" s="322">
        <v>2</v>
      </c>
      <c r="C48" s="447" t="s">
        <v>154</v>
      </c>
      <c r="D48" s="313" t="s">
        <v>137</v>
      </c>
      <c r="E48" s="187">
        <v>6</v>
      </c>
      <c r="F48" s="314">
        <v>171</v>
      </c>
      <c r="G48" s="314">
        <v>136</v>
      </c>
      <c r="H48" s="314">
        <v>162</v>
      </c>
      <c r="I48" s="314">
        <v>169</v>
      </c>
      <c r="J48" s="314">
        <v>200</v>
      </c>
      <c r="K48" s="314">
        <v>130</v>
      </c>
      <c r="L48" s="314"/>
      <c r="M48" s="38">
        <f t="shared" si="4"/>
        <v>36</v>
      </c>
      <c r="N48" s="120">
        <f t="shared" si="5"/>
        <v>1004</v>
      </c>
      <c r="O48" s="198">
        <f t="shared" si="6"/>
        <v>161.33333333333334</v>
      </c>
      <c r="P48" s="203">
        <f t="shared" si="7"/>
        <v>1004</v>
      </c>
    </row>
    <row r="49" spans="1:16" ht="18.75" customHeight="1" thickBot="1" x14ac:dyDescent="0.5">
      <c r="A49" s="6" t="s">
        <v>57</v>
      </c>
      <c r="B49" s="322">
        <v>2</v>
      </c>
      <c r="C49" s="447" t="s">
        <v>182</v>
      </c>
      <c r="D49" s="313" t="s">
        <v>137</v>
      </c>
      <c r="E49" s="314">
        <v>2</v>
      </c>
      <c r="F49" s="314">
        <v>145</v>
      </c>
      <c r="G49" s="314">
        <v>168</v>
      </c>
      <c r="H49" s="314">
        <v>168</v>
      </c>
      <c r="I49" s="314">
        <v>144</v>
      </c>
      <c r="J49" s="314">
        <v>184</v>
      </c>
      <c r="K49" s="314">
        <v>183</v>
      </c>
      <c r="L49" s="314"/>
      <c r="M49" s="174">
        <f t="shared" si="4"/>
        <v>12</v>
      </c>
      <c r="N49" s="208">
        <f t="shared" si="5"/>
        <v>1004</v>
      </c>
      <c r="O49" s="198">
        <f t="shared" si="6"/>
        <v>165.33333333333334</v>
      </c>
      <c r="P49" s="203">
        <f t="shared" si="7"/>
        <v>1004</v>
      </c>
    </row>
    <row r="50" spans="1:16" ht="18.75" customHeight="1" thickBot="1" x14ac:dyDescent="0.5">
      <c r="A50" s="6" t="s">
        <v>58</v>
      </c>
      <c r="B50" s="322">
        <v>1</v>
      </c>
      <c r="C50" s="445" t="s">
        <v>158</v>
      </c>
      <c r="D50" s="313" t="s">
        <v>114</v>
      </c>
      <c r="E50" s="187">
        <v>1</v>
      </c>
      <c r="F50" s="314">
        <v>175</v>
      </c>
      <c r="G50" s="314">
        <v>191</v>
      </c>
      <c r="H50" s="314">
        <v>192</v>
      </c>
      <c r="I50" s="314">
        <v>156</v>
      </c>
      <c r="J50" s="314">
        <v>153</v>
      </c>
      <c r="K50" s="314">
        <v>124</v>
      </c>
      <c r="L50" s="314"/>
      <c r="M50" s="38">
        <f t="shared" si="4"/>
        <v>6</v>
      </c>
      <c r="N50" s="120">
        <f t="shared" si="5"/>
        <v>997</v>
      </c>
      <c r="O50" s="198">
        <f t="shared" si="6"/>
        <v>165.16666666666666</v>
      </c>
      <c r="P50" s="203">
        <f t="shared" si="7"/>
        <v>997</v>
      </c>
    </row>
    <row r="51" spans="1:16" ht="18.75" customHeight="1" x14ac:dyDescent="0.45">
      <c r="A51" s="6" t="s">
        <v>59</v>
      </c>
      <c r="B51" s="322">
        <v>2</v>
      </c>
      <c r="C51" s="447" t="s">
        <v>198</v>
      </c>
      <c r="D51" s="313" t="s">
        <v>114</v>
      </c>
      <c r="E51" s="187">
        <v>3</v>
      </c>
      <c r="F51" s="314">
        <v>151</v>
      </c>
      <c r="G51" s="314">
        <v>190</v>
      </c>
      <c r="H51" s="314">
        <v>173</v>
      </c>
      <c r="I51" s="314">
        <v>169</v>
      </c>
      <c r="J51" s="314">
        <v>139</v>
      </c>
      <c r="K51" s="314">
        <v>154</v>
      </c>
      <c r="L51" s="314"/>
      <c r="M51" s="38">
        <f t="shared" si="4"/>
        <v>18</v>
      </c>
      <c r="N51" s="120">
        <f t="shared" si="5"/>
        <v>994</v>
      </c>
      <c r="O51" s="198">
        <f t="shared" si="6"/>
        <v>162.66666666666666</v>
      </c>
      <c r="P51" s="203">
        <f t="shared" si="7"/>
        <v>994</v>
      </c>
    </row>
    <row r="52" spans="1:16" ht="17.25" customHeight="1" x14ac:dyDescent="0.45">
      <c r="A52" s="6" t="s">
        <v>60</v>
      </c>
      <c r="B52" s="322">
        <v>1</v>
      </c>
      <c r="C52" s="445" t="s">
        <v>168</v>
      </c>
      <c r="D52" s="313" t="s">
        <v>238</v>
      </c>
      <c r="E52" s="187">
        <v>7</v>
      </c>
      <c r="F52" s="314">
        <v>171</v>
      </c>
      <c r="G52" s="314">
        <v>152</v>
      </c>
      <c r="H52" s="314">
        <v>164</v>
      </c>
      <c r="I52" s="314">
        <v>148</v>
      </c>
      <c r="J52" s="314">
        <v>155</v>
      </c>
      <c r="K52" s="314">
        <v>162</v>
      </c>
      <c r="L52" s="314"/>
      <c r="M52" s="38">
        <f t="shared" si="4"/>
        <v>42</v>
      </c>
      <c r="N52" s="120">
        <f t="shared" si="5"/>
        <v>994</v>
      </c>
      <c r="O52" s="199">
        <f t="shared" si="6"/>
        <v>158.66666666666666</v>
      </c>
      <c r="P52" s="203">
        <f t="shared" si="7"/>
        <v>994</v>
      </c>
    </row>
    <row r="53" spans="1:16" ht="17.25" customHeight="1" x14ac:dyDescent="0.45">
      <c r="A53" s="6" t="s">
        <v>61</v>
      </c>
      <c r="B53" s="322">
        <v>1</v>
      </c>
      <c r="C53" s="445" t="s">
        <v>175</v>
      </c>
      <c r="D53" s="313" t="s">
        <v>239</v>
      </c>
      <c r="E53" s="187">
        <v>2</v>
      </c>
      <c r="F53" s="314">
        <v>162</v>
      </c>
      <c r="G53" s="314">
        <v>150</v>
      </c>
      <c r="H53" s="314">
        <v>156</v>
      </c>
      <c r="I53" s="314">
        <v>189</v>
      </c>
      <c r="J53" s="314">
        <v>126</v>
      </c>
      <c r="K53" s="314">
        <v>194</v>
      </c>
      <c r="L53" s="314"/>
      <c r="M53" s="174">
        <f t="shared" si="4"/>
        <v>12</v>
      </c>
      <c r="N53" s="208">
        <f t="shared" si="5"/>
        <v>989</v>
      </c>
      <c r="O53" s="199">
        <f t="shared" si="6"/>
        <v>162.83333333333334</v>
      </c>
      <c r="P53" s="203">
        <f t="shared" si="7"/>
        <v>989</v>
      </c>
    </row>
    <row r="54" spans="1:16" ht="17.25" customHeight="1" x14ac:dyDescent="0.45">
      <c r="A54" s="6" t="s">
        <v>62</v>
      </c>
      <c r="B54" s="322">
        <v>1</v>
      </c>
      <c r="C54" s="445" t="s">
        <v>163</v>
      </c>
      <c r="D54" s="313" t="s">
        <v>114</v>
      </c>
      <c r="E54" s="187">
        <v>0</v>
      </c>
      <c r="F54" s="314">
        <v>141</v>
      </c>
      <c r="G54" s="314">
        <v>172</v>
      </c>
      <c r="H54" s="314">
        <v>142</v>
      </c>
      <c r="I54" s="314">
        <v>114</v>
      </c>
      <c r="J54" s="314">
        <v>201</v>
      </c>
      <c r="K54" s="314">
        <v>167</v>
      </c>
      <c r="L54" s="314">
        <v>48</v>
      </c>
      <c r="M54" s="38">
        <f t="shared" si="4"/>
        <v>0</v>
      </c>
      <c r="N54" s="120">
        <f t="shared" si="5"/>
        <v>985</v>
      </c>
      <c r="O54" s="199">
        <f t="shared" si="6"/>
        <v>156.16666666666666</v>
      </c>
      <c r="P54" s="203">
        <f t="shared" si="7"/>
        <v>985</v>
      </c>
    </row>
    <row r="55" spans="1:16" ht="17.25" customHeight="1" x14ac:dyDescent="0.45">
      <c r="A55" s="186" t="s">
        <v>63</v>
      </c>
      <c r="B55" s="322">
        <v>2</v>
      </c>
      <c r="C55" s="421" t="s">
        <v>184</v>
      </c>
      <c r="D55" s="188" t="s">
        <v>114</v>
      </c>
      <c r="E55" s="187">
        <v>1</v>
      </c>
      <c r="F55" s="39">
        <v>152</v>
      </c>
      <c r="G55" s="39">
        <v>154</v>
      </c>
      <c r="H55" s="39">
        <v>193</v>
      </c>
      <c r="I55" s="39">
        <v>169</v>
      </c>
      <c r="J55" s="39">
        <v>163</v>
      </c>
      <c r="K55" s="39">
        <v>148</v>
      </c>
      <c r="L55" s="39"/>
      <c r="M55" s="312">
        <f t="shared" si="4"/>
        <v>6</v>
      </c>
      <c r="N55" s="312">
        <f t="shared" si="5"/>
        <v>985</v>
      </c>
      <c r="O55" s="200">
        <f t="shared" si="6"/>
        <v>163.16666666666666</v>
      </c>
      <c r="P55" s="203">
        <f t="shared" si="7"/>
        <v>985</v>
      </c>
    </row>
    <row r="56" spans="1:16" ht="17.25" customHeight="1" x14ac:dyDescent="0.45">
      <c r="A56" s="9" t="s">
        <v>64</v>
      </c>
      <c r="B56" s="322">
        <v>1</v>
      </c>
      <c r="C56" s="445" t="s">
        <v>173</v>
      </c>
      <c r="D56" s="313" t="s">
        <v>239</v>
      </c>
      <c r="E56" s="187">
        <v>0</v>
      </c>
      <c r="F56" s="314">
        <v>166</v>
      </c>
      <c r="G56" s="314">
        <v>170</v>
      </c>
      <c r="H56" s="314">
        <v>160</v>
      </c>
      <c r="I56" s="314">
        <v>144</v>
      </c>
      <c r="J56" s="314">
        <v>190</v>
      </c>
      <c r="K56" s="314">
        <v>152</v>
      </c>
      <c r="L56" s="316"/>
      <c r="M56" s="38">
        <f t="shared" si="4"/>
        <v>0</v>
      </c>
      <c r="N56" s="38">
        <f t="shared" si="5"/>
        <v>982</v>
      </c>
      <c r="O56" s="201">
        <f t="shared" si="6"/>
        <v>163.66666666666666</v>
      </c>
      <c r="P56" s="204">
        <f t="shared" si="7"/>
        <v>982</v>
      </c>
    </row>
    <row r="57" spans="1:16" ht="17.25" customHeight="1" x14ac:dyDescent="0.45">
      <c r="A57" s="6" t="s">
        <v>65</v>
      </c>
      <c r="B57" s="322">
        <v>1</v>
      </c>
      <c r="C57" s="445" t="s">
        <v>178</v>
      </c>
      <c r="D57" s="313" t="s">
        <v>238</v>
      </c>
      <c r="E57" s="187">
        <v>6</v>
      </c>
      <c r="F57" s="314">
        <v>149</v>
      </c>
      <c r="G57" s="314">
        <v>135</v>
      </c>
      <c r="H57" s="314">
        <v>184</v>
      </c>
      <c r="I57" s="314">
        <v>126</v>
      </c>
      <c r="J57" s="314">
        <v>172</v>
      </c>
      <c r="K57" s="314">
        <v>132</v>
      </c>
      <c r="L57" s="314">
        <v>48</v>
      </c>
      <c r="M57" s="174">
        <f t="shared" si="4"/>
        <v>36</v>
      </c>
      <c r="N57" s="174">
        <f t="shared" si="5"/>
        <v>982</v>
      </c>
      <c r="O57" s="200">
        <f t="shared" si="6"/>
        <v>149.66666666666666</v>
      </c>
      <c r="P57" s="203">
        <f t="shared" si="7"/>
        <v>982</v>
      </c>
    </row>
    <row r="58" spans="1:16" ht="17.25" customHeight="1" x14ac:dyDescent="0.45">
      <c r="A58" s="6" t="s">
        <v>66</v>
      </c>
      <c r="B58" s="322">
        <v>1</v>
      </c>
      <c r="C58" s="445" t="s">
        <v>138</v>
      </c>
      <c r="D58" s="313" t="s">
        <v>238</v>
      </c>
      <c r="E58" s="187">
        <v>8</v>
      </c>
      <c r="F58" s="314">
        <v>153</v>
      </c>
      <c r="G58" s="314">
        <v>135</v>
      </c>
      <c r="H58" s="314">
        <v>189</v>
      </c>
      <c r="I58" s="314">
        <v>132</v>
      </c>
      <c r="J58" s="314">
        <v>151</v>
      </c>
      <c r="K58" s="314">
        <v>172</v>
      </c>
      <c r="L58" s="314"/>
      <c r="M58" s="38">
        <f t="shared" si="4"/>
        <v>48</v>
      </c>
      <c r="N58" s="38">
        <f t="shared" si="5"/>
        <v>980</v>
      </c>
      <c r="O58" s="200">
        <f t="shared" si="6"/>
        <v>155.33333333333334</v>
      </c>
      <c r="P58" s="203">
        <f t="shared" si="7"/>
        <v>980</v>
      </c>
    </row>
    <row r="59" spans="1:16" ht="17.25" customHeight="1" x14ac:dyDescent="0.45">
      <c r="A59" s="6" t="s">
        <v>67</v>
      </c>
      <c r="B59" s="322">
        <v>2</v>
      </c>
      <c r="C59" s="447" t="s">
        <v>189</v>
      </c>
      <c r="D59" s="313" t="s">
        <v>238</v>
      </c>
      <c r="E59" s="187">
        <v>1</v>
      </c>
      <c r="F59" s="314">
        <v>152</v>
      </c>
      <c r="G59" s="314">
        <v>124</v>
      </c>
      <c r="H59" s="314">
        <v>167</v>
      </c>
      <c r="I59" s="314">
        <v>164</v>
      </c>
      <c r="J59" s="314">
        <v>167</v>
      </c>
      <c r="K59" s="314">
        <v>199</v>
      </c>
      <c r="L59" s="314"/>
      <c r="M59" s="38">
        <f t="shared" si="4"/>
        <v>6</v>
      </c>
      <c r="N59" s="38">
        <f t="shared" si="5"/>
        <v>979</v>
      </c>
      <c r="O59" s="200">
        <f t="shared" si="6"/>
        <v>162.16666666666666</v>
      </c>
      <c r="P59" s="203">
        <f t="shared" si="7"/>
        <v>979</v>
      </c>
    </row>
    <row r="60" spans="1:16" ht="17.25" customHeight="1" x14ac:dyDescent="0.45">
      <c r="A60" s="6" t="s">
        <v>68</v>
      </c>
      <c r="B60" s="314">
        <v>1</v>
      </c>
      <c r="C60" s="445" t="s">
        <v>174</v>
      </c>
      <c r="D60" s="313" t="s">
        <v>239</v>
      </c>
      <c r="E60" s="314">
        <v>8</v>
      </c>
      <c r="F60" s="314">
        <v>136</v>
      </c>
      <c r="G60" s="314">
        <v>199</v>
      </c>
      <c r="H60" s="314">
        <v>153</v>
      </c>
      <c r="I60" s="314">
        <v>164</v>
      </c>
      <c r="J60" s="314">
        <v>140</v>
      </c>
      <c r="K60" s="314">
        <v>137</v>
      </c>
      <c r="L60" s="314"/>
      <c r="M60" s="38">
        <f t="shared" si="4"/>
        <v>48</v>
      </c>
      <c r="N60" s="38">
        <f t="shared" si="5"/>
        <v>977</v>
      </c>
      <c r="O60" s="200">
        <f t="shared" si="6"/>
        <v>154.83333333333334</v>
      </c>
      <c r="P60" s="203">
        <f t="shared" si="7"/>
        <v>977</v>
      </c>
    </row>
    <row r="61" spans="1:16" ht="17.25" customHeight="1" x14ac:dyDescent="0.45">
      <c r="A61" s="6" t="s">
        <v>69</v>
      </c>
      <c r="B61" s="322">
        <v>2</v>
      </c>
      <c r="C61" s="421" t="s">
        <v>151</v>
      </c>
      <c r="D61" s="188" t="s">
        <v>114</v>
      </c>
      <c r="E61" s="187">
        <v>0</v>
      </c>
      <c r="F61" s="39">
        <v>140</v>
      </c>
      <c r="G61" s="39">
        <v>163</v>
      </c>
      <c r="H61" s="39">
        <v>153</v>
      </c>
      <c r="I61" s="39">
        <v>159</v>
      </c>
      <c r="J61" s="39">
        <v>173</v>
      </c>
      <c r="K61" s="39">
        <v>184</v>
      </c>
      <c r="L61" s="39"/>
      <c r="M61" s="38">
        <f t="shared" si="4"/>
        <v>0</v>
      </c>
      <c r="N61" s="38">
        <f t="shared" si="5"/>
        <v>972</v>
      </c>
      <c r="O61" s="200">
        <f t="shared" si="6"/>
        <v>162</v>
      </c>
      <c r="P61" s="203">
        <f t="shared" si="7"/>
        <v>972</v>
      </c>
    </row>
    <row r="62" spans="1:16" ht="17.25" customHeight="1" x14ac:dyDescent="0.35">
      <c r="A62" s="6" t="s">
        <v>70</v>
      </c>
      <c r="B62" s="187">
        <v>1</v>
      </c>
      <c r="C62" s="445" t="s">
        <v>152</v>
      </c>
      <c r="D62" s="188" t="s">
        <v>114</v>
      </c>
      <c r="E62" s="187">
        <v>8</v>
      </c>
      <c r="F62" s="39">
        <v>154</v>
      </c>
      <c r="G62" s="39">
        <v>154</v>
      </c>
      <c r="H62" s="39">
        <v>133</v>
      </c>
      <c r="I62" s="39">
        <v>162</v>
      </c>
      <c r="J62" s="39">
        <v>133</v>
      </c>
      <c r="K62" s="39">
        <v>137</v>
      </c>
      <c r="L62" s="39">
        <v>48</v>
      </c>
      <c r="M62" s="174">
        <f t="shared" si="4"/>
        <v>48</v>
      </c>
      <c r="N62" s="174">
        <f t="shared" si="5"/>
        <v>969</v>
      </c>
      <c r="O62" s="200">
        <f t="shared" si="6"/>
        <v>145.5</v>
      </c>
      <c r="P62" s="203">
        <f t="shared" si="7"/>
        <v>969</v>
      </c>
    </row>
    <row r="63" spans="1:16" ht="17.25" customHeight="1" x14ac:dyDescent="0.45">
      <c r="A63" s="6" t="s">
        <v>71</v>
      </c>
      <c r="B63" s="322">
        <v>1</v>
      </c>
      <c r="C63" s="445" t="s">
        <v>179</v>
      </c>
      <c r="D63" s="313" t="s">
        <v>238</v>
      </c>
      <c r="E63" s="187">
        <v>6</v>
      </c>
      <c r="F63" s="314">
        <v>152</v>
      </c>
      <c r="G63" s="314">
        <v>134</v>
      </c>
      <c r="H63" s="314">
        <v>161</v>
      </c>
      <c r="I63" s="314">
        <v>150</v>
      </c>
      <c r="J63" s="314">
        <v>183</v>
      </c>
      <c r="K63" s="314">
        <v>147</v>
      </c>
      <c r="L63" s="314"/>
      <c r="M63" s="38">
        <f t="shared" si="4"/>
        <v>36</v>
      </c>
      <c r="N63" s="38">
        <f t="shared" si="5"/>
        <v>963</v>
      </c>
      <c r="O63" s="200">
        <f t="shared" si="6"/>
        <v>154.5</v>
      </c>
      <c r="P63" s="203">
        <f t="shared" si="7"/>
        <v>963</v>
      </c>
    </row>
    <row r="64" spans="1:16" ht="17.25" customHeight="1" x14ac:dyDescent="0.45">
      <c r="A64" s="1" t="s">
        <v>72</v>
      </c>
      <c r="B64" s="322">
        <v>2</v>
      </c>
      <c r="C64" s="447" t="s">
        <v>162</v>
      </c>
      <c r="D64" s="313" t="s">
        <v>114</v>
      </c>
      <c r="E64" s="187">
        <v>3</v>
      </c>
      <c r="F64" s="314">
        <v>137</v>
      </c>
      <c r="G64" s="314">
        <v>157</v>
      </c>
      <c r="H64" s="314">
        <v>180</v>
      </c>
      <c r="I64" s="314">
        <v>162</v>
      </c>
      <c r="J64" s="314">
        <v>136</v>
      </c>
      <c r="K64" s="314">
        <v>167</v>
      </c>
      <c r="L64" s="314"/>
      <c r="M64" s="38">
        <f t="shared" si="4"/>
        <v>18</v>
      </c>
      <c r="N64" s="38">
        <f t="shared" si="5"/>
        <v>957</v>
      </c>
      <c r="O64" s="200">
        <f t="shared" si="6"/>
        <v>156.5</v>
      </c>
      <c r="P64" s="203">
        <f t="shared" si="7"/>
        <v>957</v>
      </c>
    </row>
    <row r="65" spans="1:22" ht="17.25" customHeight="1" x14ac:dyDescent="0.45">
      <c r="A65" s="1" t="s">
        <v>73</v>
      </c>
      <c r="B65" s="322">
        <v>2</v>
      </c>
      <c r="C65" s="447" t="s">
        <v>160</v>
      </c>
      <c r="D65" s="313" t="s">
        <v>238</v>
      </c>
      <c r="E65" s="187">
        <v>8</v>
      </c>
      <c r="F65" s="314">
        <v>134</v>
      </c>
      <c r="G65" s="314">
        <v>160</v>
      </c>
      <c r="H65" s="314">
        <v>150</v>
      </c>
      <c r="I65" s="314">
        <v>101</v>
      </c>
      <c r="J65" s="314">
        <v>160</v>
      </c>
      <c r="K65" s="314">
        <v>153</v>
      </c>
      <c r="L65" s="314">
        <v>48</v>
      </c>
      <c r="M65" s="38">
        <f t="shared" si="4"/>
        <v>48</v>
      </c>
      <c r="N65" s="38">
        <f t="shared" si="5"/>
        <v>954</v>
      </c>
      <c r="O65" s="200">
        <f t="shared" si="6"/>
        <v>143</v>
      </c>
      <c r="P65" s="203">
        <f t="shared" si="7"/>
        <v>954</v>
      </c>
      <c r="V65">
        <v>23</v>
      </c>
    </row>
    <row r="66" spans="1:22" ht="17.25" customHeight="1" x14ac:dyDescent="0.45">
      <c r="A66" s="1" t="s">
        <v>74</v>
      </c>
      <c r="B66" s="322">
        <v>1</v>
      </c>
      <c r="C66" s="445" t="s">
        <v>177</v>
      </c>
      <c r="D66" s="313" t="s">
        <v>240</v>
      </c>
      <c r="E66" s="187">
        <v>5</v>
      </c>
      <c r="F66" s="314">
        <v>150</v>
      </c>
      <c r="G66" s="314">
        <v>188</v>
      </c>
      <c r="H66" s="314">
        <v>159</v>
      </c>
      <c r="I66" s="314">
        <v>137</v>
      </c>
      <c r="J66" s="314">
        <v>158</v>
      </c>
      <c r="K66" s="314">
        <v>126</v>
      </c>
      <c r="L66" s="314"/>
      <c r="M66" s="174">
        <f t="shared" si="4"/>
        <v>30</v>
      </c>
      <c r="N66" s="174">
        <f t="shared" si="5"/>
        <v>948</v>
      </c>
      <c r="O66" s="200">
        <f t="shared" si="6"/>
        <v>153</v>
      </c>
      <c r="P66" s="203">
        <f t="shared" si="7"/>
        <v>948</v>
      </c>
    </row>
    <row r="67" spans="1:22" ht="17.25" customHeight="1" x14ac:dyDescent="0.45">
      <c r="A67" s="1" t="s">
        <v>75</v>
      </c>
      <c r="B67" s="322">
        <v>1</v>
      </c>
      <c r="C67" s="445" t="s">
        <v>142</v>
      </c>
      <c r="D67" s="189" t="s">
        <v>238</v>
      </c>
      <c r="E67" s="187">
        <v>8</v>
      </c>
      <c r="F67" s="314">
        <v>110</v>
      </c>
      <c r="G67" s="314">
        <v>149</v>
      </c>
      <c r="H67" s="314">
        <v>157</v>
      </c>
      <c r="I67" s="314">
        <v>180</v>
      </c>
      <c r="J67" s="314">
        <v>112</v>
      </c>
      <c r="K67" s="314">
        <v>165</v>
      </c>
      <c r="L67" s="314"/>
      <c r="M67" s="174">
        <f t="shared" si="4"/>
        <v>48</v>
      </c>
      <c r="N67" s="174">
        <f t="shared" si="5"/>
        <v>921</v>
      </c>
      <c r="O67" s="200">
        <f t="shared" si="6"/>
        <v>145.5</v>
      </c>
      <c r="P67" s="203">
        <f t="shared" si="7"/>
        <v>921</v>
      </c>
    </row>
    <row r="68" spans="1:22" ht="17.25" customHeight="1" x14ac:dyDescent="0.45">
      <c r="A68" s="1" t="s">
        <v>76</v>
      </c>
      <c r="B68" s="322">
        <v>2</v>
      </c>
      <c r="C68" s="447" t="s">
        <v>109</v>
      </c>
      <c r="D68" s="313" t="s">
        <v>114</v>
      </c>
      <c r="E68" s="187">
        <v>3</v>
      </c>
      <c r="F68" s="314">
        <v>170</v>
      </c>
      <c r="G68" s="314">
        <v>168</v>
      </c>
      <c r="H68" s="314">
        <v>144</v>
      </c>
      <c r="I68" s="314">
        <v>153</v>
      </c>
      <c r="J68" s="314">
        <v>116</v>
      </c>
      <c r="K68" s="314">
        <v>150</v>
      </c>
      <c r="L68" s="314"/>
      <c r="M68" s="174">
        <f t="shared" si="4"/>
        <v>18</v>
      </c>
      <c r="N68" s="174">
        <f t="shared" si="5"/>
        <v>919</v>
      </c>
      <c r="O68" s="200">
        <f t="shared" si="6"/>
        <v>150.16666666666666</v>
      </c>
      <c r="P68" s="203">
        <f t="shared" si="7"/>
        <v>919</v>
      </c>
    </row>
    <row r="69" spans="1:22" ht="17.25" customHeight="1" x14ac:dyDescent="0.45">
      <c r="A69" s="1" t="s">
        <v>77</v>
      </c>
      <c r="B69" s="322">
        <v>2</v>
      </c>
      <c r="C69" s="447" t="s">
        <v>147</v>
      </c>
      <c r="D69" s="313" t="s">
        <v>114</v>
      </c>
      <c r="E69" s="187">
        <v>5</v>
      </c>
      <c r="F69" s="314">
        <v>149</v>
      </c>
      <c r="G69" s="314">
        <v>145</v>
      </c>
      <c r="H69" s="314">
        <v>133</v>
      </c>
      <c r="I69" s="314">
        <v>171</v>
      </c>
      <c r="J69" s="314">
        <v>136</v>
      </c>
      <c r="K69" s="314">
        <v>147</v>
      </c>
      <c r="L69" s="314"/>
      <c r="M69" s="174">
        <f t="shared" si="4"/>
        <v>30</v>
      </c>
      <c r="N69" s="174">
        <f t="shared" si="5"/>
        <v>911</v>
      </c>
      <c r="O69" s="200">
        <f t="shared" si="6"/>
        <v>146.83333333333334</v>
      </c>
      <c r="P69" s="203">
        <f t="shared" si="7"/>
        <v>911</v>
      </c>
    </row>
    <row r="70" spans="1:22" ht="17.25" customHeight="1" x14ac:dyDescent="0.35">
      <c r="A70" s="1" t="s">
        <v>78</v>
      </c>
      <c r="B70" s="187">
        <v>1</v>
      </c>
      <c r="C70" s="445" t="s">
        <v>243</v>
      </c>
      <c r="D70" s="261" t="s">
        <v>239</v>
      </c>
      <c r="E70" s="187">
        <v>1</v>
      </c>
      <c r="F70" s="39">
        <v>132</v>
      </c>
      <c r="G70" s="39">
        <v>150</v>
      </c>
      <c r="H70" s="39">
        <v>151</v>
      </c>
      <c r="I70" s="39">
        <v>154</v>
      </c>
      <c r="J70" s="39">
        <v>168</v>
      </c>
      <c r="K70" s="39">
        <v>149</v>
      </c>
      <c r="L70" s="39"/>
      <c r="M70" s="253">
        <f t="shared" ref="M70:M76" si="8">E70*6</f>
        <v>6</v>
      </c>
      <c r="N70" s="253">
        <f t="shared" ref="N70:N76" si="9">SUM(F70:M70)</f>
        <v>910</v>
      </c>
      <c r="O70" s="200">
        <f t="shared" si="6"/>
        <v>150.66666666666666</v>
      </c>
      <c r="P70" s="203">
        <f t="shared" si="7"/>
        <v>910</v>
      </c>
    </row>
    <row r="71" spans="1:22" ht="17.25" customHeight="1" x14ac:dyDescent="0.45">
      <c r="A71" s="1" t="s">
        <v>79</v>
      </c>
      <c r="B71" s="322">
        <v>2</v>
      </c>
      <c r="C71" s="447" t="s">
        <v>183</v>
      </c>
      <c r="D71" s="313" t="s">
        <v>114</v>
      </c>
      <c r="E71" s="187">
        <v>0</v>
      </c>
      <c r="F71" s="314">
        <v>140</v>
      </c>
      <c r="G71" s="314">
        <v>173</v>
      </c>
      <c r="H71" s="314">
        <v>156</v>
      </c>
      <c r="I71" s="314">
        <v>160</v>
      </c>
      <c r="J71" s="314">
        <v>107</v>
      </c>
      <c r="K71" s="314">
        <v>119</v>
      </c>
      <c r="L71" s="314">
        <v>48</v>
      </c>
      <c r="M71" s="38">
        <f t="shared" si="8"/>
        <v>0</v>
      </c>
      <c r="N71" s="38">
        <f t="shared" si="9"/>
        <v>903</v>
      </c>
      <c r="O71" s="200">
        <f t="shared" si="6"/>
        <v>142.5</v>
      </c>
      <c r="P71" s="203">
        <f t="shared" si="7"/>
        <v>903</v>
      </c>
    </row>
    <row r="72" spans="1:22" ht="17.25" customHeight="1" x14ac:dyDescent="0.45">
      <c r="A72" s="1" t="s">
        <v>80</v>
      </c>
      <c r="B72" s="322">
        <v>1</v>
      </c>
      <c r="C72" s="445" t="s">
        <v>166</v>
      </c>
      <c r="D72" s="313" t="s">
        <v>240</v>
      </c>
      <c r="E72" s="187">
        <v>3</v>
      </c>
      <c r="F72" s="314">
        <v>146</v>
      </c>
      <c r="G72" s="314">
        <v>131</v>
      </c>
      <c r="H72" s="314">
        <v>145</v>
      </c>
      <c r="I72" s="314">
        <v>119</v>
      </c>
      <c r="J72" s="314">
        <v>153</v>
      </c>
      <c r="K72" s="314">
        <v>133</v>
      </c>
      <c r="L72" s="314">
        <v>48</v>
      </c>
      <c r="M72" s="38">
        <f t="shared" si="8"/>
        <v>18</v>
      </c>
      <c r="N72" s="38">
        <f t="shared" si="9"/>
        <v>893</v>
      </c>
      <c r="O72" s="200">
        <f t="shared" si="6"/>
        <v>137.83333333333334</v>
      </c>
      <c r="P72" s="203">
        <f t="shared" si="7"/>
        <v>893</v>
      </c>
    </row>
    <row r="73" spans="1:22" ht="17.25" customHeight="1" x14ac:dyDescent="0.45">
      <c r="A73" s="1" t="s">
        <v>81</v>
      </c>
      <c r="B73" s="322">
        <v>2</v>
      </c>
      <c r="C73" s="447" t="s">
        <v>187</v>
      </c>
      <c r="D73" s="313" t="s">
        <v>238</v>
      </c>
      <c r="E73" s="187">
        <v>2</v>
      </c>
      <c r="F73" s="314">
        <v>147</v>
      </c>
      <c r="G73" s="314">
        <v>129</v>
      </c>
      <c r="H73" s="314">
        <v>134</v>
      </c>
      <c r="I73" s="314">
        <v>144</v>
      </c>
      <c r="J73" s="314">
        <v>132</v>
      </c>
      <c r="K73" s="314">
        <v>175</v>
      </c>
      <c r="L73" s="314"/>
      <c r="M73" s="38">
        <f t="shared" si="8"/>
        <v>12</v>
      </c>
      <c r="N73" s="38">
        <f t="shared" si="9"/>
        <v>873</v>
      </c>
      <c r="O73" s="200">
        <f t="shared" si="6"/>
        <v>143.5</v>
      </c>
      <c r="P73" s="203">
        <f t="shared" si="7"/>
        <v>873</v>
      </c>
    </row>
    <row r="74" spans="1:22" ht="17.25" customHeight="1" x14ac:dyDescent="0.45">
      <c r="A74" s="1" t="s">
        <v>82</v>
      </c>
      <c r="B74" s="322">
        <v>2</v>
      </c>
      <c r="C74" s="447" t="s">
        <v>194</v>
      </c>
      <c r="D74" s="313" t="s">
        <v>137</v>
      </c>
      <c r="E74" s="187">
        <v>3</v>
      </c>
      <c r="F74" s="314">
        <v>149</v>
      </c>
      <c r="G74" s="314">
        <v>156</v>
      </c>
      <c r="H74" s="314">
        <v>138</v>
      </c>
      <c r="I74" s="314">
        <v>164</v>
      </c>
      <c r="J74" s="314">
        <v>124</v>
      </c>
      <c r="K74" s="314">
        <v>84</v>
      </c>
      <c r="L74" s="314"/>
      <c r="M74" s="38">
        <f t="shared" si="8"/>
        <v>18</v>
      </c>
      <c r="N74" s="38">
        <f t="shared" si="9"/>
        <v>833</v>
      </c>
      <c r="O74" s="200">
        <f t="shared" si="6"/>
        <v>135.83333333333334</v>
      </c>
      <c r="P74" s="203">
        <f t="shared" si="7"/>
        <v>833</v>
      </c>
    </row>
    <row r="75" spans="1:22" ht="17.25" customHeight="1" x14ac:dyDescent="0.45">
      <c r="A75" s="1" t="s">
        <v>83</v>
      </c>
      <c r="B75" s="322"/>
      <c r="C75" s="31"/>
      <c r="D75" s="313"/>
      <c r="E75" s="187"/>
      <c r="F75" s="314"/>
      <c r="G75" s="314"/>
      <c r="H75" s="314"/>
      <c r="I75" s="314"/>
      <c r="J75" s="314"/>
      <c r="K75" s="314"/>
      <c r="L75" s="314"/>
      <c r="M75" s="174">
        <f t="shared" si="8"/>
        <v>0</v>
      </c>
      <c r="N75" s="174">
        <f t="shared" si="9"/>
        <v>0</v>
      </c>
      <c r="O75" s="200" t="e">
        <f t="shared" ref="O75:O83" si="10">AVERAGE(F75:K75)</f>
        <v>#DIV/0!</v>
      </c>
      <c r="P75" s="203">
        <f t="shared" ref="P75:P95" si="11">SUM(F75:M75)</f>
        <v>0</v>
      </c>
    </row>
    <row r="76" spans="1:22" ht="17.25" hidden="1" customHeight="1" x14ac:dyDescent="0.45">
      <c r="A76" s="1" t="s">
        <v>84</v>
      </c>
      <c r="B76" s="32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174">
        <f t="shared" si="8"/>
        <v>0</v>
      </c>
      <c r="N76" s="174">
        <f t="shared" si="9"/>
        <v>0</v>
      </c>
      <c r="O76" s="200" t="e">
        <f t="shared" si="10"/>
        <v>#DIV/0!</v>
      </c>
      <c r="P76" s="203">
        <f t="shared" si="11"/>
        <v>0</v>
      </c>
    </row>
    <row r="77" spans="1:22" ht="17.25" hidden="1" customHeight="1" x14ac:dyDescent="0.45">
      <c r="A77" s="1" t="s">
        <v>85</v>
      </c>
      <c r="B77" s="322"/>
      <c r="C77" s="31"/>
      <c r="D77" s="313"/>
      <c r="E77" s="187"/>
      <c r="F77" s="314"/>
      <c r="G77" s="314"/>
      <c r="H77" s="314"/>
      <c r="I77" s="314"/>
      <c r="J77" s="314"/>
      <c r="K77" s="314"/>
      <c r="L77" s="314"/>
      <c r="M77" s="174">
        <f t="shared" ref="M77:M78" si="12">E77*6</f>
        <v>0</v>
      </c>
      <c r="N77" s="174">
        <f t="shared" ref="N77:N95" si="13">SUM(F77:M77)</f>
        <v>0</v>
      </c>
      <c r="O77" s="200" t="e">
        <f t="shared" si="10"/>
        <v>#DIV/0!</v>
      </c>
      <c r="P77" s="203">
        <f t="shared" si="11"/>
        <v>0</v>
      </c>
    </row>
    <row r="78" spans="1:22" ht="17.25" hidden="1" customHeight="1" x14ac:dyDescent="0.35">
      <c r="A78" s="1" t="s">
        <v>86</v>
      </c>
      <c r="B78" s="338"/>
      <c r="C78" s="31"/>
      <c r="D78" s="189"/>
      <c r="E78" s="187"/>
      <c r="F78" s="312"/>
      <c r="G78" s="312"/>
      <c r="H78" s="312"/>
      <c r="I78" s="312"/>
      <c r="J78" s="312"/>
      <c r="K78" s="312"/>
      <c r="L78" s="312"/>
      <c r="M78" s="253">
        <f t="shared" si="12"/>
        <v>0</v>
      </c>
      <c r="N78" s="253">
        <f t="shared" si="13"/>
        <v>0</v>
      </c>
      <c r="O78" s="200" t="e">
        <f t="shared" si="10"/>
        <v>#DIV/0!</v>
      </c>
      <c r="P78" s="203">
        <f t="shared" si="11"/>
        <v>0</v>
      </c>
    </row>
    <row r="79" spans="1:22" ht="17.25" hidden="1" customHeight="1" x14ac:dyDescent="0.45">
      <c r="A79" s="1" t="s">
        <v>87</v>
      </c>
      <c r="B79" s="322"/>
      <c r="C79" s="313"/>
      <c r="D79" s="313"/>
      <c r="E79" s="187"/>
      <c r="F79" s="314"/>
      <c r="G79" s="314"/>
      <c r="H79" s="314"/>
      <c r="I79" s="314"/>
      <c r="J79" s="314"/>
      <c r="K79" s="314"/>
      <c r="L79" s="314"/>
      <c r="M79" s="38">
        <f t="shared" ref="M79:M83" si="14">E79*6</f>
        <v>0</v>
      </c>
      <c r="N79" s="38">
        <f t="shared" si="13"/>
        <v>0</v>
      </c>
      <c r="O79" s="200" t="e">
        <f t="shared" si="10"/>
        <v>#DIV/0!</v>
      </c>
      <c r="P79" s="203">
        <f t="shared" si="11"/>
        <v>0</v>
      </c>
    </row>
    <row r="80" spans="1:22" ht="17.25" hidden="1" customHeight="1" x14ac:dyDescent="0.45">
      <c r="A80" s="1" t="s">
        <v>88</v>
      </c>
      <c r="B80" s="323"/>
      <c r="C80" s="313"/>
      <c r="D80" s="313"/>
      <c r="E80" s="187"/>
      <c r="F80" s="314"/>
      <c r="G80" s="314"/>
      <c r="H80" s="314"/>
      <c r="I80" s="314"/>
      <c r="J80" s="314"/>
      <c r="K80" s="314"/>
      <c r="L80" s="314"/>
      <c r="M80" s="38">
        <f t="shared" si="14"/>
        <v>0</v>
      </c>
      <c r="N80" s="38">
        <f t="shared" si="13"/>
        <v>0</v>
      </c>
      <c r="O80" s="200" t="e">
        <f t="shared" si="10"/>
        <v>#DIV/0!</v>
      </c>
      <c r="P80" s="203">
        <f t="shared" si="11"/>
        <v>0</v>
      </c>
    </row>
    <row r="81" spans="1:22" ht="17.25" hidden="1" customHeight="1" x14ac:dyDescent="0.45">
      <c r="A81" s="1" t="s">
        <v>89</v>
      </c>
      <c r="B81" s="325"/>
      <c r="C81" s="313"/>
      <c r="D81" s="313"/>
      <c r="E81" s="206"/>
      <c r="F81" s="314"/>
      <c r="G81" s="314"/>
      <c r="H81" s="314"/>
      <c r="I81" s="314"/>
      <c r="J81" s="314"/>
      <c r="K81" s="314"/>
      <c r="L81" s="314"/>
      <c r="M81" s="38">
        <f t="shared" si="14"/>
        <v>0</v>
      </c>
      <c r="N81" s="38">
        <f t="shared" si="13"/>
        <v>0</v>
      </c>
      <c r="O81" s="200" t="e">
        <f t="shared" si="10"/>
        <v>#DIV/0!</v>
      </c>
      <c r="P81" s="203">
        <f t="shared" si="11"/>
        <v>0</v>
      </c>
    </row>
    <row r="82" spans="1:22" ht="17.25" hidden="1" customHeight="1" x14ac:dyDescent="0.45">
      <c r="A82" s="1" t="s">
        <v>90</v>
      </c>
      <c r="B82" s="324"/>
      <c r="C82" s="313"/>
      <c r="D82" s="313"/>
      <c r="E82" s="187"/>
      <c r="F82" s="314"/>
      <c r="G82" s="314"/>
      <c r="H82" s="314"/>
      <c r="I82" s="314"/>
      <c r="J82" s="314"/>
      <c r="K82" s="314"/>
      <c r="L82" s="314"/>
      <c r="M82" s="38">
        <f t="shared" si="14"/>
        <v>0</v>
      </c>
      <c r="N82" s="38">
        <f t="shared" si="13"/>
        <v>0</v>
      </c>
      <c r="O82" s="200" t="e">
        <f t="shared" si="10"/>
        <v>#DIV/0!</v>
      </c>
      <c r="P82" s="203">
        <f t="shared" si="11"/>
        <v>0</v>
      </c>
    </row>
    <row r="83" spans="1:22" ht="17.25" hidden="1" customHeight="1" x14ac:dyDescent="0.45">
      <c r="A83" s="1" t="s">
        <v>91</v>
      </c>
      <c r="B83" s="324"/>
      <c r="C83" s="313"/>
      <c r="D83" s="313"/>
      <c r="E83" s="187"/>
      <c r="F83" s="314"/>
      <c r="G83" s="314"/>
      <c r="H83" s="314"/>
      <c r="I83" s="314"/>
      <c r="J83" s="314"/>
      <c r="K83" s="314"/>
      <c r="L83" s="314"/>
      <c r="M83" s="174">
        <f t="shared" si="14"/>
        <v>0</v>
      </c>
      <c r="N83" s="174">
        <f t="shared" si="13"/>
        <v>0</v>
      </c>
      <c r="O83" s="200" t="e">
        <f t="shared" si="10"/>
        <v>#DIV/0!</v>
      </c>
      <c r="P83" s="203">
        <f t="shared" si="11"/>
        <v>0</v>
      </c>
    </row>
    <row r="84" spans="1:22" ht="17.25" hidden="1" customHeight="1" x14ac:dyDescent="0.35">
      <c r="A84" s="1" t="s">
        <v>92</v>
      </c>
      <c r="B84" s="318"/>
      <c r="C84" s="319"/>
      <c r="D84" s="188"/>
      <c r="E84" s="314"/>
      <c r="F84" s="314"/>
      <c r="G84" s="314"/>
      <c r="H84" s="314"/>
      <c r="I84" s="314"/>
      <c r="J84" s="314"/>
      <c r="K84" s="314"/>
      <c r="L84" s="314"/>
      <c r="M84" s="174">
        <f t="shared" ref="M84:M95" si="15">E84*6</f>
        <v>0</v>
      </c>
      <c r="N84" s="174">
        <f t="shared" si="13"/>
        <v>0</v>
      </c>
      <c r="O84" s="200" t="e">
        <f t="shared" ref="O84:O95" si="16">AVERAGE(F84:K84)</f>
        <v>#DIV/0!</v>
      </c>
      <c r="P84" s="203">
        <f t="shared" si="11"/>
        <v>0</v>
      </c>
    </row>
    <row r="85" spans="1:22" ht="17.25" hidden="1" customHeight="1" x14ac:dyDescent="0.35">
      <c r="A85" s="1" t="s">
        <v>93</v>
      </c>
      <c r="B85" s="318"/>
      <c r="C85" s="188"/>
      <c r="D85" s="188"/>
      <c r="E85" s="314"/>
      <c r="F85" s="314"/>
      <c r="G85" s="314"/>
      <c r="H85" s="314"/>
      <c r="I85" s="314"/>
      <c r="J85" s="314"/>
      <c r="K85" s="314"/>
      <c r="L85" s="314"/>
      <c r="M85" s="174">
        <f t="shared" si="15"/>
        <v>0</v>
      </c>
      <c r="N85" s="174">
        <f t="shared" si="13"/>
        <v>0</v>
      </c>
      <c r="O85" s="200" t="e">
        <f t="shared" si="16"/>
        <v>#DIV/0!</v>
      </c>
      <c r="P85" s="203">
        <f t="shared" si="11"/>
        <v>0</v>
      </c>
    </row>
    <row r="86" spans="1:22" ht="17.25" hidden="1" customHeight="1" x14ac:dyDescent="0.35">
      <c r="A86" s="1" t="s">
        <v>94</v>
      </c>
      <c r="B86" s="318"/>
      <c r="C86" s="319"/>
      <c r="D86" s="188"/>
      <c r="E86" s="314"/>
      <c r="F86" s="314"/>
      <c r="G86" s="314"/>
      <c r="H86" s="314"/>
      <c r="I86" s="314"/>
      <c r="J86" s="314"/>
      <c r="K86" s="314"/>
      <c r="L86" s="314"/>
      <c r="M86" s="174">
        <f t="shared" si="15"/>
        <v>0</v>
      </c>
      <c r="N86" s="174">
        <f t="shared" si="13"/>
        <v>0</v>
      </c>
      <c r="O86" s="200" t="e">
        <f t="shared" si="16"/>
        <v>#DIV/0!</v>
      </c>
      <c r="P86" s="203">
        <f t="shared" si="11"/>
        <v>0</v>
      </c>
    </row>
    <row r="87" spans="1:22" ht="17.25" hidden="1" customHeight="1" x14ac:dyDescent="0.35">
      <c r="A87" s="1" t="s">
        <v>95</v>
      </c>
      <c r="B87" s="318"/>
      <c r="C87" s="319"/>
      <c r="D87" s="188"/>
      <c r="E87" s="314"/>
      <c r="F87" s="314"/>
      <c r="G87" s="314"/>
      <c r="H87" s="314"/>
      <c r="I87" s="314"/>
      <c r="J87" s="314"/>
      <c r="K87" s="314"/>
      <c r="L87" s="314"/>
      <c r="M87" s="174">
        <f t="shared" si="15"/>
        <v>0</v>
      </c>
      <c r="N87" s="174">
        <f t="shared" si="13"/>
        <v>0</v>
      </c>
      <c r="O87" s="200" t="e">
        <f t="shared" si="16"/>
        <v>#DIV/0!</v>
      </c>
      <c r="P87" s="203">
        <f t="shared" si="11"/>
        <v>0</v>
      </c>
    </row>
    <row r="88" spans="1:22" ht="17.25" hidden="1" customHeight="1" x14ac:dyDescent="0.35">
      <c r="A88" s="2" t="s">
        <v>96</v>
      </c>
      <c r="B88" s="318"/>
      <c r="C88" s="319"/>
      <c r="D88" s="188"/>
      <c r="E88" s="314"/>
      <c r="F88" s="314"/>
      <c r="G88" s="314"/>
      <c r="H88" s="314"/>
      <c r="I88" s="314"/>
      <c r="J88" s="314"/>
      <c r="K88" s="314"/>
      <c r="L88" s="314"/>
      <c r="M88" s="174">
        <f t="shared" si="15"/>
        <v>0</v>
      </c>
      <c r="N88" s="174">
        <f t="shared" si="13"/>
        <v>0</v>
      </c>
      <c r="O88" s="200" t="e">
        <f t="shared" si="16"/>
        <v>#DIV/0!</v>
      </c>
      <c r="P88" s="203">
        <f t="shared" si="11"/>
        <v>0</v>
      </c>
    </row>
    <row r="89" spans="1:22" ht="17.25" hidden="1" customHeight="1" x14ac:dyDescent="0.35">
      <c r="A89" s="2" t="s">
        <v>97</v>
      </c>
      <c r="B89" s="318"/>
      <c r="C89" s="188"/>
      <c r="D89" s="188"/>
      <c r="E89" s="314"/>
      <c r="F89" s="314"/>
      <c r="G89" s="314"/>
      <c r="H89" s="314"/>
      <c r="I89" s="314"/>
      <c r="J89" s="314"/>
      <c r="K89" s="314"/>
      <c r="L89" s="314"/>
      <c r="M89" s="174">
        <f t="shared" si="15"/>
        <v>0</v>
      </c>
      <c r="N89" s="174">
        <f t="shared" si="13"/>
        <v>0</v>
      </c>
      <c r="O89" s="200" t="e">
        <f t="shared" si="16"/>
        <v>#DIV/0!</v>
      </c>
      <c r="P89" s="203">
        <f t="shared" si="11"/>
        <v>0</v>
      </c>
    </row>
    <row r="90" spans="1:22" ht="17.25" hidden="1" customHeight="1" x14ac:dyDescent="0.35">
      <c r="A90" s="2" t="s">
        <v>98</v>
      </c>
      <c r="B90" s="318"/>
      <c r="C90" s="319"/>
      <c r="D90" s="188"/>
      <c r="E90" s="314"/>
      <c r="F90" s="314"/>
      <c r="G90" s="314"/>
      <c r="H90" s="314"/>
      <c r="I90" s="314"/>
      <c r="J90" s="314"/>
      <c r="K90" s="314"/>
      <c r="L90" s="314"/>
      <c r="M90" s="174">
        <f t="shared" si="15"/>
        <v>0</v>
      </c>
      <c r="N90" s="174">
        <f t="shared" si="13"/>
        <v>0</v>
      </c>
      <c r="O90" s="200" t="e">
        <f t="shared" si="16"/>
        <v>#DIV/0!</v>
      </c>
      <c r="P90" s="203">
        <f t="shared" si="11"/>
        <v>0</v>
      </c>
    </row>
    <row r="91" spans="1:22" ht="17.25" hidden="1" customHeight="1" x14ac:dyDescent="0.35">
      <c r="A91" s="2" t="s">
        <v>99</v>
      </c>
      <c r="B91" s="318"/>
      <c r="C91" s="319"/>
      <c r="D91" s="188"/>
      <c r="E91" s="314"/>
      <c r="F91" s="314"/>
      <c r="G91" s="314"/>
      <c r="H91" s="314"/>
      <c r="I91" s="314"/>
      <c r="J91" s="314"/>
      <c r="K91" s="314"/>
      <c r="L91" s="314"/>
      <c r="M91" s="174">
        <f t="shared" si="15"/>
        <v>0</v>
      </c>
      <c r="N91" s="174">
        <f t="shared" si="13"/>
        <v>0</v>
      </c>
      <c r="O91" s="200" t="e">
        <f t="shared" si="16"/>
        <v>#DIV/0!</v>
      </c>
      <c r="P91" s="203">
        <f t="shared" si="11"/>
        <v>0</v>
      </c>
    </row>
    <row r="92" spans="1:22" ht="17.25" hidden="1" customHeight="1" x14ac:dyDescent="0.35">
      <c r="A92" s="2" t="s">
        <v>100</v>
      </c>
      <c r="B92" s="318"/>
      <c r="C92" s="319"/>
      <c r="D92" s="188"/>
      <c r="E92" s="314"/>
      <c r="F92" s="314"/>
      <c r="G92" s="314"/>
      <c r="H92" s="314"/>
      <c r="I92" s="314"/>
      <c r="J92" s="314"/>
      <c r="K92" s="314"/>
      <c r="L92" s="314"/>
      <c r="M92" s="174">
        <f t="shared" si="15"/>
        <v>0</v>
      </c>
      <c r="N92" s="174">
        <f t="shared" si="13"/>
        <v>0</v>
      </c>
      <c r="O92" s="200" t="e">
        <f t="shared" si="16"/>
        <v>#DIV/0!</v>
      </c>
      <c r="P92" s="203">
        <f t="shared" si="11"/>
        <v>0</v>
      </c>
    </row>
    <row r="93" spans="1:22" ht="17.25" hidden="1" customHeight="1" x14ac:dyDescent="0.35">
      <c r="A93" s="2" t="s">
        <v>101</v>
      </c>
      <c r="B93" s="318"/>
      <c r="C93" s="319"/>
      <c r="D93" s="188"/>
      <c r="E93" s="314"/>
      <c r="F93" s="314"/>
      <c r="G93" s="314"/>
      <c r="H93" s="314"/>
      <c r="I93" s="314"/>
      <c r="J93" s="314"/>
      <c r="K93" s="314"/>
      <c r="L93" s="314"/>
      <c r="M93" s="174">
        <f t="shared" si="15"/>
        <v>0</v>
      </c>
      <c r="N93" s="174">
        <f t="shared" si="13"/>
        <v>0</v>
      </c>
      <c r="O93" s="200" t="e">
        <f t="shared" si="16"/>
        <v>#DIV/0!</v>
      </c>
      <c r="P93" s="203">
        <f t="shared" si="11"/>
        <v>0</v>
      </c>
    </row>
    <row r="94" spans="1:22" ht="17.25" hidden="1" customHeight="1" x14ac:dyDescent="0.35">
      <c r="A94" s="2" t="s">
        <v>102</v>
      </c>
      <c r="B94" s="318"/>
      <c r="C94" s="319"/>
      <c r="D94" s="188"/>
      <c r="E94" s="314"/>
      <c r="F94" s="314"/>
      <c r="G94" s="314"/>
      <c r="H94" s="314"/>
      <c r="I94" s="314"/>
      <c r="J94" s="314"/>
      <c r="K94" s="314"/>
      <c r="L94" s="314"/>
      <c r="M94" s="174">
        <f t="shared" si="15"/>
        <v>0</v>
      </c>
      <c r="N94" s="174">
        <f t="shared" si="13"/>
        <v>0</v>
      </c>
      <c r="O94" s="200" t="e">
        <f t="shared" si="16"/>
        <v>#DIV/0!</v>
      </c>
      <c r="P94" s="203">
        <f t="shared" si="11"/>
        <v>0</v>
      </c>
    </row>
    <row r="95" spans="1:22" ht="17.25" hidden="1" customHeight="1" thickBot="1" x14ac:dyDescent="0.4">
      <c r="A95" s="3" t="s">
        <v>103</v>
      </c>
      <c r="B95" s="320"/>
      <c r="C95" s="321"/>
      <c r="D95" s="235"/>
      <c r="E95" s="320"/>
      <c r="F95" s="320"/>
      <c r="G95" s="320"/>
      <c r="H95" s="320"/>
      <c r="I95" s="320"/>
      <c r="J95" s="320"/>
      <c r="K95" s="320"/>
      <c r="L95" s="320"/>
      <c r="M95" s="175">
        <f t="shared" si="15"/>
        <v>0</v>
      </c>
      <c r="N95" s="175">
        <f t="shared" si="13"/>
        <v>0</v>
      </c>
      <c r="O95" s="202" t="e">
        <f t="shared" si="16"/>
        <v>#DIV/0!</v>
      </c>
      <c r="P95" s="205">
        <f t="shared" si="11"/>
        <v>0</v>
      </c>
      <c r="V95">
        <v>29</v>
      </c>
    </row>
    <row r="108" spans="22:22" ht="15" customHeight="1" x14ac:dyDescent="0.35">
      <c r="V108">
        <v>9</v>
      </c>
    </row>
  </sheetData>
  <sortState ref="B18:P19">
    <sortCondition descending="1" ref="I18:I19"/>
  </sortState>
  <mergeCells count="18">
    <mergeCell ref="R5:R8"/>
    <mergeCell ref="L2:L5"/>
    <mergeCell ref="M2:M5"/>
    <mergeCell ref="N2:N5"/>
    <mergeCell ref="A1:P1"/>
    <mergeCell ref="A2:A5"/>
    <mergeCell ref="B2:B5"/>
    <mergeCell ref="C2:C5"/>
    <mergeCell ref="D2:D5"/>
    <mergeCell ref="F2:F5"/>
    <mergeCell ref="G2:G5"/>
    <mergeCell ref="H2:H5"/>
    <mergeCell ref="I2:I5"/>
    <mergeCell ref="J2:J5"/>
    <mergeCell ref="O2:O5"/>
    <mergeCell ref="P2:P5"/>
    <mergeCell ref="K2:K5"/>
    <mergeCell ref="E2:E5"/>
  </mergeCells>
  <phoneticPr fontId="0" type="noConversion"/>
  <conditionalFormatting sqref="F57:K74 F83:K95 F75:G82 I75:K82 A6:B53 A55:B95 A54 B40:B78">
    <cfRule type="cellIs" dxfId="311" priority="92" stopIfTrue="1" operator="between">
      <formula>200</formula>
      <formula>219</formula>
    </cfRule>
    <cfRule type="cellIs" dxfId="310" priority="93" stopIfTrue="1" operator="between">
      <formula>220</formula>
      <formula>249</formula>
    </cfRule>
    <cfRule type="cellIs" dxfId="309" priority="94" stopIfTrue="1" operator="between">
      <formula>250</formula>
      <formula>300</formula>
    </cfRule>
  </conditionalFormatting>
  <conditionalFormatting sqref="F8:K8">
    <cfRule type="cellIs" dxfId="308" priority="89" stopIfTrue="1" operator="between">
      <formula>200</formula>
      <formula>219</formula>
    </cfRule>
    <cfRule type="cellIs" dxfId="307" priority="90" stopIfTrue="1" operator="between">
      <formula>220</formula>
      <formula>249</formula>
    </cfRule>
    <cfRule type="cellIs" dxfId="306" priority="91" stopIfTrue="1" operator="between">
      <formula>250</formula>
      <formula>300</formula>
    </cfRule>
  </conditionalFormatting>
  <conditionalFormatting sqref="K8">
    <cfRule type="cellIs" dxfId="305" priority="83" stopIfTrue="1" operator="between">
      <formula>200</formula>
      <formula>219</formula>
    </cfRule>
    <cfRule type="cellIs" dxfId="304" priority="84" stopIfTrue="1" operator="between">
      <formula>220</formula>
      <formula>249</formula>
    </cfRule>
    <cfRule type="cellIs" dxfId="303" priority="85" stopIfTrue="1" operator="between">
      <formula>250</formula>
      <formula>300</formula>
    </cfRule>
  </conditionalFormatting>
  <conditionalFormatting sqref="H75:H82">
    <cfRule type="cellIs" dxfId="302" priority="68" stopIfTrue="1" operator="between">
      <formula>200</formula>
      <formula>219</formula>
    </cfRule>
    <cfRule type="cellIs" dxfId="301" priority="69" stopIfTrue="1" operator="between">
      <formula>220</formula>
      <formula>249</formula>
    </cfRule>
    <cfRule type="cellIs" dxfId="300" priority="70" stopIfTrue="1" operator="between">
      <formula>250</formula>
      <formula>300</formula>
    </cfRule>
  </conditionalFormatting>
  <conditionalFormatting sqref="F57:K95 F8:K8">
    <cfRule type="cellIs" dxfId="299" priority="67" operator="equal">
      <formula>300</formula>
    </cfRule>
  </conditionalFormatting>
  <conditionalFormatting sqref="F13:J16 F18:J23 G17:J17">
    <cfRule type="cellIs" dxfId="298" priority="64" stopIfTrue="1" operator="between">
      <formula>200</formula>
      <formula>219</formula>
    </cfRule>
    <cfRule type="cellIs" dxfId="297" priority="65" stopIfTrue="1" operator="between">
      <formula>220</formula>
      <formula>249</formula>
    </cfRule>
    <cfRule type="cellIs" dxfId="296" priority="66" stopIfTrue="1" operator="between">
      <formula>250</formula>
      <formula>300</formula>
    </cfRule>
  </conditionalFormatting>
  <conditionalFormatting sqref="K9:K23">
    <cfRule type="cellIs" dxfId="295" priority="61" stopIfTrue="1" operator="between">
      <formula>200</formula>
      <formula>219</formula>
    </cfRule>
    <cfRule type="cellIs" dxfId="294" priority="62" stopIfTrue="1" operator="between">
      <formula>220</formula>
      <formula>249</formula>
    </cfRule>
    <cfRule type="cellIs" dxfId="293" priority="63" stopIfTrue="1" operator="between">
      <formula>250</formula>
      <formula>300</formula>
    </cfRule>
  </conditionalFormatting>
  <conditionalFormatting sqref="F13:K23">
    <cfRule type="cellIs" dxfId="292" priority="60" operator="equal">
      <formula>300</formula>
    </cfRule>
  </conditionalFormatting>
  <conditionalFormatting sqref="F24:J31">
    <cfRule type="cellIs" dxfId="291" priority="57" stopIfTrue="1" operator="between">
      <formula>200</formula>
      <formula>219</formula>
    </cfRule>
    <cfRule type="cellIs" dxfId="290" priority="58" stopIfTrue="1" operator="between">
      <formula>220</formula>
      <formula>249</formula>
    </cfRule>
    <cfRule type="cellIs" dxfId="289" priority="59" stopIfTrue="1" operator="between">
      <formula>250</formula>
      <formula>300</formula>
    </cfRule>
  </conditionalFormatting>
  <conditionalFormatting sqref="K24:K31">
    <cfRule type="cellIs" dxfId="288" priority="54" stopIfTrue="1" operator="between">
      <formula>200</formula>
      <formula>219</formula>
    </cfRule>
    <cfRule type="cellIs" dxfId="287" priority="55" stopIfTrue="1" operator="between">
      <formula>220</formula>
      <formula>249</formula>
    </cfRule>
    <cfRule type="cellIs" dxfId="286" priority="56" stopIfTrue="1" operator="between">
      <formula>250</formula>
      <formula>300</formula>
    </cfRule>
  </conditionalFormatting>
  <conditionalFormatting sqref="F32:J40">
    <cfRule type="cellIs" dxfId="285" priority="51" stopIfTrue="1" operator="between">
      <formula>200</formula>
      <formula>219</formula>
    </cfRule>
    <cfRule type="cellIs" dxfId="284" priority="52" stopIfTrue="1" operator="between">
      <formula>220</formula>
      <formula>249</formula>
    </cfRule>
    <cfRule type="cellIs" dxfId="283" priority="53" stopIfTrue="1" operator="between">
      <formula>250</formula>
      <formula>300</formula>
    </cfRule>
  </conditionalFormatting>
  <conditionalFormatting sqref="K32:K40">
    <cfRule type="cellIs" dxfId="282" priority="48" stopIfTrue="1" operator="between">
      <formula>200</formula>
      <formula>219</formula>
    </cfRule>
    <cfRule type="cellIs" dxfId="281" priority="49" stopIfTrue="1" operator="between">
      <formula>220</formula>
      <formula>249</formula>
    </cfRule>
    <cfRule type="cellIs" dxfId="280" priority="50" stopIfTrue="1" operator="between">
      <formula>250</formula>
      <formula>300</formula>
    </cfRule>
  </conditionalFormatting>
  <conditionalFormatting sqref="F24:K40">
    <cfRule type="cellIs" dxfId="279" priority="47" operator="equal">
      <formula>300</formula>
    </cfRule>
  </conditionalFormatting>
  <conditionalFormatting sqref="F41:K41">
    <cfRule type="cellIs" dxfId="278" priority="44" stopIfTrue="1" operator="between">
      <formula>200</formula>
      <formula>219</formula>
    </cfRule>
    <cfRule type="cellIs" dxfId="277" priority="45" stopIfTrue="1" operator="between">
      <formula>220</formula>
      <formula>249</formula>
    </cfRule>
    <cfRule type="cellIs" dxfId="276" priority="46" stopIfTrue="1" operator="between">
      <formula>250</formula>
      <formula>300</formula>
    </cfRule>
  </conditionalFormatting>
  <conditionalFormatting sqref="F41:J49">
    <cfRule type="cellIs" dxfId="275" priority="41" stopIfTrue="1" operator="between">
      <formula>200</formula>
      <formula>219</formula>
    </cfRule>
    <cfRule type="cellIs" dxfId="274" priority="42" stopIfTrue="1" operator="between">
      <formula>220</formula>
      <formula>249</formula>
    </cfRule>
    <cfRule type="cellIs" dxfId="273" priority="43" stopIfTrue="1" operator="between">
      <formula>250</formula>
      <formula>300</formula>
    </cfRule>
  </conditionalFormatting>
  <conditionalFormatting sqref="K55:K56 K41:K53">
    <cfRule type="cellIs" dxfId="272" priority="38" stopIfTrue="1" operator="between">
      <formula>200</formula>
      <formula>219</formula>
    </cfRule>
    <cfRule type="cellIs" dxfId="271" priority="39" stopIfTrue="1" operator="between">
      <formula>220</formula>
      <formula>249</formula>
    </cfRule>
    <cfRule type="cellIs" dxfId="270" priority="40" stopIfTrue="1" operator="between">
      <formula>250</formula>
      <formula>300</formula>
    </cfRule>
  </conditionalFormatting>
  <conditionalFormatting sqref="F40:K49">
    <cfRule type="cellIs" dxfId="269" priority="37" operator="equal">
      <formula>300</formula>
    </cfRule>
  </conditionalFormatting>
  <conditionalFormatting sqref="F50:J53 F56:J56 G55:J55">
    <cfRule type="cellIs" dxfId="268" priority="34" stopIfTrue="1" operator="between">
      <formula>200</formula>
      <formula>219</formula>
    </cfRule>
    <cfRule type="cellIs" dxfId="267" priority="35" stopIfTrue="1" operator="between">
      <formula>220</formula>
      <formula>249</formula>
    </cfRule>
    <cfRule type="cellIs" dxfId="266" priority="36" stopIfTrue="1" operator="between">
      <formula>250</formula>
      <formula>300</formula>
    </cfRule>
  </conditionalFormatting>
  <conditionalFormatting sqref="F50:K53 F55:K56">
    <cfRule type="cellIs" dxfId="265" priority="33" operator="equal">
      <formula>300</formula>
    </cfRule>
  </conditionalFormatting>
  <conditionalFormatting sqref="F9:J12 G9:K9">
    <cfRule type="cellIs" dxfId="264" priority="30" stopIfTrue="1" operator="between">
      <formula>200</formula>
      <formula>219</formula>
    </cfRule>
    <cfRule type="cellIs" dxfId="263" priority="31" stopIfTrue="1" operator="between">
      <formula>220</formula>
      <formula>249</formula>
    </cfRule>
    <cfRule type="cellIs" dxfId="262" priority="32" stopIfTrue="1" operator="between">
      <formula>250</formula>
      <formula>300</formula>
    </cfRule>
  </conditionalFormatting>
  <conditionalFormatting sqref="F9:K12">
    <cfRule type="cellIs" dxfId="261" priority="29" operator="equal">
      <formula>300</formula>
    </cfRule>
  </conditionalFormatting>
  <conditionalFormatting sqref="F7:K7">
    <cfRule type="cellIs" dxfId="260" priority="26" stopIfTrue="1" operator="between">
      <formula>200</formula>
      <formula>219</formula>
    </cfRule>
    <cfRule type="cellIs" dxfId="259" priority="27" stopIfTrue="1" operator="between">
      <formula>220</formula>
      <formula>249</formula>
    </cfRule>
    <cfRule type="cellIs" dxfId="258" priority="28" stopIfTrue="1" operator="between">
      <formula>250</formula>
      <formula>300</formula>
    </cfRule>
  </conditionalFormatting>
  <conditionalFormatting sqref="K6:K7">
    <cfRule type="cellIs" dxfId="257" priority="23" stopIfTrue="1" operator="between">
      <formula>200</formula>
      <formula>219</formula>
    </cfRule>
    <cfRule type="cellIs" dxfId="256" priority="24" stopIfTrue="1" operator="between">
      <formula>220</formula>
      <formula>249</formula>
    </cfRule>
    <cfRule type="cellIs" dxfId="255" priority="25" stopIfTrue="1" operator="between">
      <formula>250</formula>
      <formula>300</formula>
    </cfRule>
  </conditionalFormatting>
  <conditionalFormatting sqref="F7:K7">
    <cfRule type="cellIs" dxfId="254" priority="22" operator="equal">
      <formula>300</formula>
    </cfRule>
  </conditionalFormatting>
  <conditionalFormatting sqref="F6:K6">
    <cfRule type="cellIs" dxfId="253" priority="19" stopIfTrue="1" operator="between">
      <formula>200</formula>
      <formula>219</formula>
    </cfRule>
    <cfRule type="cellIs" dxfId="252" priority="20" stopIfTrue="1" operator="between">
      <formula>220</formula>
      <formula>249</formula>
    </cfRule>
    <cfRule type="cellIs" dxfId="251" priority="21" stopIfTrue="1" operator="between">
      <formula>250</formula>
      <formula>300</formula>
    </cfRule>
  </conditionalFormatting>
  <conditionalFormatting sqref="F6:K6">
    <cfRule type="cellIs" dxfId="250" priority="18" operator="equal">
      <formula>300</formula>
    </cfRule>
  </conditionalFormatting>
  <conditionalFormatting sqref="B54">
    <cfRule type="cellIs" dxfId="249" priority="15" stopIfTrue="1" operator="between">
      <formula>200</formula>
      <formula>219</formula>
    </cfRule>
    <cfRule type="cellIs" dxfId="248" priority="16" stopIfTrue="1" operator="between">
      <formula>220</formula>
      <formula>249</formula>
    </cfRule>
    <cfRule type="cellIs" dxfId="247" priority="17" stopIfTrue="1" operator="between">
      <formula>250</formula>
      <formula>300</formula>
    </cfRule>
  </conditionalFormatting>
  <conditionalFormatting sqref="K54">
    <cfRule type="cellIs" dxfId="246" priority="12" stopIfTrue="1" operator="between">
      <formula>200</formula>
      <formula>219</formula>
    </cfRule>
    <cfRule type="cellIs" dxfId="245" priority="13" stopIfTrue="1" operator="between">
      <formula>220</formula>
      <formula>249</formula>
    </cfRule>
    <cfRule type="cellIs" dxfId="244" priority="14" stopIfTrue="1" operator="between">
      <formula>250</formula>
      <formula>300</formula>
    </cfRule>
  </conditionalFormatting>
  <conditionalFormatting sqref="F54:K54">
    <cfRule type="cellIs" dxfId="243" priority="9" stopIfTrue="1" operator="between">
      <formula>200</formula>
      <formula>219</formula>
    </cfRule>
    <cfRule type="cellIs" dxfId="242" priority="10" stopIfTrue="1" operator="between">
      <formula>220</formula>
      <formula>249</formula>
    </cfRule>
    <cfRule type="cellIs" dxfId="241" priority="11" stopIfTrue="1" operator="between">
      <formula>250</formula>
      <formula>300</formula>
    </cfRule>
  </conditionalFormatting>
  <conditionalFormatting sqref="F54:K54">
    <cfRule type="cellIs" dxfId="240" priority="8" operator="equal">
      <formula>300</formula>
    </cfRule>
  </conditionalFormatting>
  <conditionalFormatting sqref="F40:K40">
    <cfRule type="cellIs" dxfId="239" priority="5" stopIfTrue="1" operator="between">
      <formula>200</formula>
      <formula>219</formula>
    </cfRule>
    <cfRule type="cellIs" dxfId="238" priority="6" stopIfTrue="1" operator="between">
      <formula>220</formula>
      <formula>249</formula>
    </cfRule>
    <cfRule type="cellIs" dxfId="237" priority="7" stopIfTrue="1" operator="between">
      <formula>250</formula>
      <formula>300</formula>
    </cfRule>
  </conditionalFormatting>
  <conditionalFormatting sqref="F49:J49">
    <cfRule type="cellIs" dxfId="236" priority="2" stopIfTrue="1" operator="between">
      <formula>200</formula>
      <formula>219</formula>
    </cfRule>
    <cfRule type="cellIs" dxfId="235" priority="3" stopIfTrue="1" operator="between">
      <formula>220</formula>
      <formula>249</formula>
    </cfRule>
    <cfRule type="cellIs" dxfId="234" priority="4" stopIfTrue="1" operator="between">
      <formula>250</formula>
      <formula>300</formula>
    </cfRule>
  </conditionalFormatting>
  <conditionalFormatting sqref="F49:K49">
    <cfRule type="cellIs" dxfId="233" priority="1" operator="equal"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71"/>
  <sheetViews>
    <sheetView workbookViewId="0">
      <selection activeCell="H6" sqref="H6"/>
    </sheetView>
  </sheetViews>
  <sheetFormatPr defaultRowHeight="14.5" x14ac:dyDescent="0.35"/>
  <cols>
    <col min="3" max="3" width="30.1796875" customWidth="1"/>
    <col min="4" max="4" width="16.7265625" customWidth="1"/>
    <col min="5" max="5" width="17.81640625" customWidth="1"/>
  </cols>
  <sheetData>
    <row r="1" spans="3:12" x14ac:dyDescent="0.35">
      <c r="J1" t="s">
        <v>250</v>
      </c>
    </row>
    <row r="2" spans="3:12" x14ac:dyDescent="0.35">
      <c r="C2" s="379" t="s">
        <v>247</v>
      </c>
      <c r="D2" s="377" t="s">
        <v>245</v>
      </c>
      <c r="E2" s="377" t="s">
        <v>248</v>
      </c>
      <c r="F2" s="378" t="s">
        <v>249</v>
      </c>
      <c r="J2" t="s">
        <v>245</v>
      </c>
      <c r="K2" t="s">
        <v>246</v>
      </c>
      <c r="L2" t="s">
        <v>249</v>
      </c>
    </row>
    <row r="3" spans="3:12" ht="18.5" x14ac:dyDescent="0.45">
      <c r="C3" s="324">
        <v>1</v>
      </c>
      <c r="D3" s="31" t="s">
        <v>168</v>
      </c>
      <c r="E3" s="313" t="s">
        <v>238</v>
      </c>
      <c r="F3" s="372">
        <v>7</v>
      </c>
      <c r="J3" s="363" t="s">
        <v>168</v>
      </c>
      <c r="K3" s="188" t="s">
        <v>238</v>
      </c>
      <c r="L3" s="187">
        <v>7</v>
      </c>
    </row>
    <row r="4" spans="3:12" ht="18.5" x14ac:dyDescent="0.45">
      <c r="C4" s="383">
        <v>2</v>
      </c>
      <c r="D4" s="313" t="s">
        <v>183</v>
      </c>
      <c r="E4" s="313" t="s">
        <v>114</v>
      </c>
      <c r="F4" s="372">
        <v>0</v>
      </c>
      <c r="J4" s="394" t="s">
        <v>183</v>
      </c>
      <c r="K4" s="376" t="s">
        <v>114</v>
      </c>
      <c r="L4" s="376">
        <v>0</v>
      </c>
    </row>
    <row r="5" spans="3:12" ht="18.5" x14ac:dyDescent="0.45">
      <c r="C5" s="383">
        <v>1</v>
      </c>
      <c r="D5" s="31" t="s">
        <v>135</v>
      </c>
      <c r="E5" s="313" t="s">
        <v>114</v>
      </c>
      <c r="F5" s="372">
        <v>5</v>
      </c>
      <c r="J5" s="362" t="s">
        <v>135</v>
      </c>
      <c r="K5" s="313" t="s">
        <v>114</v>
      </c>
      <c r="L5" s="314">
        <v>5</v>
      </c>
    </row>
    <row r="6" spans="3:12" ht="18.5" x14ac:dyDescent="0.45">
      <c r="C6" s="383">
        <v>2</v>
      </c>
      <c r="D6" s="313" t="s">
        <v>194</v>
      </c>
      <c r="E6" s="313" t="s">
        <v>114</v>
      </c>
      <c r="F6" s="372">
        <v>3</v>
      </c>
      <c r="J6" s="394" t="s">
        <v>194</v>
      </c>
      <c r="K6" s="376" t="s">
        <v>137</v>
      </c>
      <c r="L6" s="376">
        <v>3</v>
      </c>
    </row>
    <row r="7" spans="3:12" ht="18.5" x14ac:dyDescent="0.45">
      <c r="C7" s="383">
        <v>1</v>
      </c>
      <c r="D7" s="31" t="s">
        <v>138</v>
      </c>
      <c r="E7" s="313" t="s">
        <v>238</v>
      </c>
      <c r="F7" s="372">
        <v>8</v>
      </c>
      <c r="J7" s="362" t="s">
        <v>138</v>
      </c>
      <c r="K7" s="313" t="s">
        <v>238</v>
      </c>
      <c r="L7" s="187">
        <v>8</v>
      </c>
    </row>
    <row r="8" spans="3:12" ht="18.5" x14ac:dyDescent="0.45">
      <c r="C8" s="383">
        <v>1</v>
      </c>
      <c r="D8" s="31" t="s">
        <v>139</v>
      </c>
      <c r="E8" s="313" t="s">
        <v>238</v>
      </c>
      <c r="F8" s="372">
        <v>8</v>
      </c>
      <c r="J8" s="363" t="s">
        <v>139</v>
      </c>
      <c r="K8" s="188" t="s">
        <v>238</v>
      </c>
      <c r="L8" s="187">
        <v>8</v>
      </c>
    </row>
    <row r="9" spans="3:12" ht="18.5" x14ac:dyDescent="0.45">
      <c r="C9" s="383">
        <v>2</v>
      </c>
      <c r="D9" s="313" t="s">
        <v>136</v>
      </c>
      <c r="E9" s="313" t="s">
        <v>114</v>
      </c>
      <c r="F9" s="372">
        <v>3</v>
      </c>
      <c r="J9" s="361" t="s">
        <v>136</v>
      </c>
      <c r="K9" s="313" t="s">
        <v>114</v>
      </c>
      <c r="L9" s="187">
        <v>3</v>
      </c>
    </row>
    <row r="10" spans="3:12" ht="18.5" x14ac:dyDescent="0.45">
      <c r="C10" s="383">
        <v>2</v>
      </c>
      <c r="D10" s="313" t="s">
        <v>198</v>
      </c>
      <c r="E10" s="313" t="s">
        <v>114</v>
      </c>
      <c r="F10" s="372">
        <v>3</v>
      </c>
      <c r="J10" s="361" t="s">
        <v>198</v>
      </c>
      <c r="K10" s="313" t="s">
        <v>114</v>
      </c>
      <c r="L10" s="187">
        <v>3</v>
      </c>
    </row>
    <row r="11" spans="3:12" ht="18.5" x14ac:dyDescent="0.45">
      <c r="C11" s="383">
        <v>2</v>
      </c>
      <c r="D11" s="188" t="s">
        <v>188</v>
      </c>
      <c r="E11" s="188" t="s">
        <v>238</v>
      </c>
      <c r="F11" s="372">
        <v>0</v>
      </c>
      <c r="J11" s="362" t="s">
        <v>188</v>
      </c>
      <c r="K11" s="313" t="s">
        <v>238</v>
      </c>
      <c r="L11" s="187">
        <v>0</v>
      </c>
    </row>
    <row r="12" spans="3:12" ht="18.5" x14ac:dyDescent="0.45">
      <c r="C12" s="383">
        <v>1</v>
      </c>
      <c r="D12" s="31" t="s">
        <v>175</v>
      </c>
      <c r="E12" s="313" t="s">
        <v>239</v>
      </c>
      <c r="F12" s="372">
        <v>2</v>
      </c>
      <c r="J12" s="361" t="s">
        <v>175</v>
      </c>
      <c r="K12" s="313" t="s">
        <v>239</v>
      </c>
      <c r="L12" s="187">
        <v>2</v>
      </c>
    </row>
    <row r="13" spans="3:12" ht="15.5" x14ac:dyDescent="0.35">
      <c r="C13" s="386">
        <v>1</v>
      </c>
      <c r="D13" s="31" t="s">
        <v>152</v>
      </c>
      <c r="E13" s="188" t="s">
        <v>114</v>
      </c>
      <c r="F13" s="372">
        <v>8</v>
      </c>
      <c r="J13" s="363" t="s">
        <v>152</v>
      </c>
      <c r="K13" s="188" t="s">
        <v>114</v>
      </c>
      <c r="L13" s="187">
        <v>8</v>
      </c>
    </row>
    <row r="14" spans="3:12" ht="18.5" x14ac:dyDescent="0.45">
      <c r="C14" s="383">
        <v>2</v>
      </c>
      <c r="D14" s="31" t="s">
        <v>242</v>
      </c>
      <c r="E14" s="313" t="s">
        <v>137</v>
      </c>
      <c r="F14" s="372">
        <v>0</v>
      </c>
      <c r="J14" s="361" t="s">
        <v>242</v>
      </c>
      <c r="K14" s="313" t="s">
        <v>137</v>
      </c>
      <c r="L14" s="187">
        <v>0</v>
      </c>
    </row>
    <row r="15" spans="3:12" ht="18.5" x14ac:dyDescent="0.45">
      <c r="C15" s="383">
        <v>1</v>
      </c>
      <c r="D15" s="31" t="s">
        <v>153</v>
      </c>
      <c r="E15" s="313" t="s">
        <v>114</v>
      </c>
      <c r="F15" s="372">
        <v>6</v>
      </c>
      <c r="J15" s="362" t="s">
        <v>153</v>
      </c>
      <c r="K15" s="313" t="s">
        <v>114</v>
      </c>
      <c r="L15" s="187">
        <v>6</v>
      </c>
    </row>
    <row r="16" spans="3:12" ht="18.5" x14ac:dyDescent="0.45">
      <c r="C16" s="383">
        <v>2</v>
      </c>
      <c r="D16" s="313" t="s">
        <v>191</v>
      </c>
      <c r="E16" s="313" t="s">
        <v>114</v>
      </c>
      <c r="F16" s="372">
        <v>0</v>
      </c>
      <c r="J16" s="361" t="s">
        <v>191</v>
      </c>
      <c r="K16" s="313" t="s">
        <v>114</v>
      </c>
      <c r="L16" s="187">
        <v>0</v>
      </c>
    </row>
    <row r="17" spans="3:12" ht="18.5" x14ac:dyDescent="0.45">
      <c r="C17" s="383">
        <v>2</v>
      </c>
      <c r="D17" s="313" t="s">
        <v>187</v>
      </c>
      <c r="E17" s="313" t="s">
        <v>238</v>
      </c>
      <c r="F17" s="372">
        <v>2</v>
      </c>
      <c r="J17" s="394" t="s">
        <v>187</v>
      </c>
      <c r="K17" s="376" t="s">
        <v>238</v>
      </c>
      <c r="L17" s="376">
        <v>2</v>
      </c>
    </row>
    <row r="18" spans="3:12" ht="18.5" x14ac:dyDescent="0.45">
      <c r="C18" s="384">
        <v>2</v>
      </c>
      <c r="D18" s="313" t="s">
        <v>156</v>
      </c>
      <c r="E18" s="313" t="s">
        <v>238</v>
      </c>
      <c r="F18" s="372">
        <v>8</v>
      </c>
      <c r="J18" s="361" t="s">
        <v>156</v>
      </c>
      <c r="K18" s="313" t="s">
        <v>238</v>
      </c>
      <c r="L18" s="187">
        <v>8</v>
      </c>
    </row>
    <row r="19" spans="3:12" ht="18.5" x14ac:dyDescent="0.45">
      <c r="C19" s="384">
        <v>2</v>
      </c>
      <c r="D19" s="313" t="s">
        <v>147</v>
      </c>
      <c r="E19" s="313" t="s">
        <v>114</v>
      </c>
      <c r="F19" s="372">
        <v>5</v>
      </c>
      <c r="J19" s="394" t="s">
        <v>147</v>
      </c>
      <c r="K19" s="376" t="s">
        <v>114</v>
      </c>
      <c r="L19" s="376">
        <v>5</v>
      </c>
    </row>
    <row r="20" spans="3:12" ht="18.5" x14ac:dyDescent="0.45">
      <c r="C20" s="384">
        <v>2</v>
      </c>
      <c r="D20" s="313" t="s">
        <v>140</v>
      </c>
      <c r="E20" s="313" t="s">
        <v>137</v>
      </c>
      <c r="F20" s="372">
        <v>3</v>
      </c>
      <c r="J20" s="361" t="s">
        <v>140</v>
      </c>
      <c r="K20" s="261" t="s">
        <v>137</v>
      </c>
      <c r="L20" s="187">
        <v>3</v>
      </c>
    </row>
    <row r="21" spans="3:12" ht="18.5" x14ac:dyDescent="0.45">
      <c r="C21" s="384">
        <v>1</v>
      </c>
      <c r="D21" s="31" t="s">
        <v>180</v>
      </c>
      <c r="E21" s="313" t="s">
        <v>114</v>
      </c>
      <c r="F21" s="372">
        <v>1</v>
      </c>
      <c r="J21" s="396" t="s">
        <v>180</v>
      </c>
      <c r="K21" s="313" t="s">
        <v>114</v>
      </c>
      <c r="L21" s="187">
        <v>1</v>
      </c>
    </row>
    <row r="22" spans="3:12" ht="18.5" x14ac:dyDescent="0.45">
      <c r="C22" s="384">
        <v>2</v>
      </c>
      <c r="D22" s="188" t="s">
        <v>113</v>
      </c>
      <c r="E22" s="188" t="s">
        <v>114</v>
      </c>
      <c r="F22" s="372">
        <v>3</v>
      </c>
      <c r="J22" s="362" t="s">
        <v>113</v>
      </c>
      <c r="K22" s="313" t="s">
        <v>114</v>
      </c>
      <c r="L22" s="187">
        <v>3</v>
      </c>
    </row>
    <row r="23" spans="3:12" ht="18.5" x14ac:dyDescent="0.45">
      <c r="C23" s="384">
        <v>2</v>
      </c>
      <c r="D23" s="188" t="s">
        <v>159</v>
      </c>
      <c r="E23" s="188" t="s">
        <v>114</v>
      </c>
      <c r="F23" s="372">
        <v>1</v>
      </c>
      <c r="J23" s="362" t="s">
        <v>159</v>
      </c>
      <c r="K23" s="313" t="s">
        <v>114</v>
      </c>
      <c r="L23" s="187">
        <v>1</v>
      </c>
    </row>
    <row r="24" spans="3:12" ht="18.5" x14ac:dyDescent="0.45">
      <c r="C24" s="384">
        <v>2</v>
      </c>
      <c r="D24" s="313" t="s">
        <v>148</v>
      </c>
      <c r="E24" s="313" t="s">
        <v>137</v>
      </c>
      <c r="F24" s="372">
        <v>1</v>
      </c>
      <c r="J24" s="361" t="s">
        <v>148</v>
      </c>
      <c r="K24" s="313" t="s">
        <v>137</v>
      </c>
      <c r="L24" s="187">
        <v>1</v>
      </c>
    </row>
    <row r="25" spans="3:12" ht="18.5" x14ac:dyDescent="0.45">
      <c r="C25" s="384">
        <v>1</v>
      </c>
      <c r="D25" s="31" t="s">
        <v>166</v>
      </c>
      <c r="E25" s="313" t="s">
        <v>240</v>
      </c>
      <c r="F25" s="372">
        <v>3</v>
      </c>
      <c r="J25" s="394" t="s">
        <v>166</v>
      </c>
      <c r="K25" s="376" t="s">
        <v>240</v>
      </c>
      <c r="L25" s="376">
        <v>3</v>
      </c>
    </row>
    <row r="26" spans="3:12" ht="18.5" x14ac:dyDescent="0.45">
      <c r="C26" s="384">
        <v>1</v>
      </c>
      <c r="D26" s="31" t="s">
        <v>196</v>
      </c>
      <c r="E26" s="313" t="s">
        <v>240</v>
      </c>
      <c r="F26" s="372">
        <v>3</v>
      </c>
      <c r="J26" s="395" t="s">
        <v>196</v>
      </c>
      <c r="K26" s="313" t="s">
        <v>240</v>
      </c>
      <c r="L26" s="187">
        <v>3</v>
      </c>
    </row>
    <row r="27" spans="3:12" ht="18.5" x14ac:dyDescent="0.45">
      <c r="C27" s="385">
        <v>1</v>
      </c>
      <c r="D27" s="31" t="s">
        <v>174</v>
      </c>
      <c r="E27" s="313" t="s">
        <v>239</v>
      </c>
      <c r="F27" s="373">
        <v>8</v>
      </c>
      <c r="J27" s="363" t="s">
        <v>174</v>
      </c>
      <c r="K27" s="188" t="s">
        <v>239</v>
      </c>
      <c r="L27" s="187">
        <v>8</v>
      </c>
    </row>
    <row r="28" spans="3:12" ht="18.5" x14ac:dyDescent="0.45">
      <c r="C28" s="384">
        <v>1</v>
      </c>
      <c r="D28" s="31" t="s">
        <v>179</v>
      </c>
      <c r="E28" s="313" t="s">
        <v>238</v>
      </c>
      <c r="F28" s="372">
        <v>6</v>
      </c>
      <c r="J28" s="362" t="s">
        <v>179</v>
      </c>
      <c r="K28" s="313" t="s">
        <v>238</v>
      </c>
      <c r="L28" s="187">
        <v>6</v>
      </c>
    </row>
    <row r="29" spans="3:12" ht="18.5" x14ac:dyDescent="0.45">
      <c r="C29" s="384">
        <v>1</v>
      </c>
      <c r="D29" s="31" t="s">
        <v>164</v>
      </c>
      <c r="E29" s="313" t="s">
        <v>238</v>
      </c>
      <c r="F29" s="372">
        <v>8</v>
      </c>
      <c r="J29" s="361" t="s">
        <v>164</v>
      </c>
      <c r="K29" s="188" t="s">
        <v>238</v>
      </c>
      <c r="L29" s="187">
        <v>8</v>
      </c>
    </row>
    <row r="30" spans="3:12" ht="18.5" x14ac:dyDescent="0.45">
      <c r="C30" s="384">
        <v>2</v>
      </c>
      <c r="D30" s="188" t="s">
        <v>141</v>
      </c>
      <c r="E30" s="189" t="s">
        <v>137</v>
      </c>
      <c r="F30" s="372">
        <v>8</v>
      </c>
      <c r="J30" s="361" t="s">
        <v>141</v>
      </c>
      <c r="K30" s="313" t="s">
        <v>137</v>
      </c>
      <c r="L30" s="187">
        <v>8</v>
      </c>
    </row>
    <row r="31" spans="3:12" ht="18.5" x14ac:dyDescent="0.45">
      <c r="C31" s="384">
        <v>1</v>
      </c>
      <c r="D31" s="31" t="s">
        <v>163</v>
      </c>
      <c r="E31" s="313" t="s">
        <v>114</v>
      </c>
      <c r="F31" s="372">
        <v>0</v>
      </c>
      <c r="J31" s="362" t="s">
        <v>163</v>
      </c>
      <c r="K31" s="313" t="s">
        <v>114</v>
      </c>
      <c r="L31" s="187">
        <v>0</v>
      </c>
    </row>
    <row r="32" spans="3:12" ht="18.5" x14ac:dyDescent="0.45">
      <c r="C32" s="384">
        <v>1</v>
      </c>
      <c r="D32" s="31" t="s">
        <v>158</v>
      </c>
      <c r="E32" s="313" t="s">
        <v>114</v>
      </c>
      <c r="F32" s="372">
        <v>1</v>
      </c>
      <c r="J32" s="361" t="s">
        <v>158</v>
      </c>
      <c r="K32" s="313" t="s">
        <v>114</v>
      </c>
      <c r="L32" s="187">
        <v>1</v>
      </c>
    </row>
    <row r="33" spans="3:12" ht="18.5" x14ac:dyDescent="0.45">
      <c r="C33" s="384">
        <v>2</v>
      </c>
      <c r="D33" s="313" t="s">
        <v>155</v>
      </c>
      <c r="E33" s="313" t="s">
        <v>238</v>
      </c>
      <c r="F33" s="372">
        <v>3</v>
      </c>
      <c r="J33" s="362" t="s">
        <v>155</v>
      </c>
      <c r="K33" s="313" t="s">
        <v>238</v>
      </c>
      <c r="L33" s="187">
        <v>3</v>
      </c>
    </row>
    <row r="34" spans="3:12" ht="18.5" x14ac:dyDescent="0.45">
      <c r="C34" s="384">
        <v>2</v>
      </c>
      <c r="D34" s="313" t="s">
        <v>189</v>
      </c>
      <c r="E34" s="313" t="s">
        <v>238</v>
      </c>
      <c r="F34" s="372">
        <v>1</v>
      </c>
      <c r="J34" s="362" t="s">
        <v>189</v>
      </c>
      <c r="K34" s="313" t="s">
        <v>238</v>
      </c>
      <c r="L34" s="187">
        <v>1</v>
      </c>
    </row>
    <row r="35" spans="3:12" ht="18.5" x14ac:dyDescent="0.45">
      <c r="C35" s="324">
        <v>1</v>
      </c>
      <c r="D35" s="360" t="s">
        <v>143</v>
      </c>
      <c r="E35" s="313" t="s">
        <v>114</v>
      </c>
      <c r="F35" s="372">
        <v>5</v>
      </c>
      <c r="J35" s="362" t="s">
        <v>143</v>
      </c>
      <c r="K35" s="313" t="s">
        <v>114</v>
      </c>
      <c r="L35" s="187">
        <v>5</v>
      </c>
    </row>
    <row r="36" spans="3:12" ht="18.5" x14ac:dyDescent="0.45">
      <c r="C36" s="324">
        <v>2</v>
      </c>
      <c r="D36" s="313" t="s">
        <v>160</v>
      </c>
      <c r="E36" s="313" t="s">
        <v>238</v>
      </c>
      <c r="F36" s="372">
        <v>8</v>
      </c>
      <c r="J36" s="362" t="s">
        <v>160</v>
      </c>
      <c r="K36" s="313" t="s">
        <v>238</v>
      </c>
      <c r="L36" s="187">
        <v>8</v>
      </c>
    </row>
    <row r="37" spans="3:12" ht="18.5" x14ac:dyDescent="0.45">
      <c r="C37" s="324">
        <v>1</v>
      </c>
      <c r="D37" s="31" t="s">
        <v>169</v>
      </c>
      <c r="E37" s="313" t="s">
        <v>238</v>
      </c>
      <c r="F37" s="372">
        <v>0</v>
      </c>
      <c r="J37" s="363" t="s">
        <v>169</v>
      </c>
      <c r="K37" s="188" t="s">
        <v>238</v>
      </c>
      <c r="L37" s="187">
        <v>0</v>
      </c>
    </row>
    <row r="38" spans="3:12" ht="18.5" x14ac:dyDescent="0.45">
      <c r="C38" s="324">
        <v>1</v>
      </c>
      <c r="D38" s="31" t="s">
        <v>170</v>
      </c>
      <c r="E38" s="313" t="s">
        <v>238</v>
      </c>
      <c r="F38" s="372">
        <v>3</v>
      </c>
      <c r="J38" s="361" t="s">
        <v>170</v>
      </c>
      <c r="K38" s="313" t="s">
        <v>238</v>
      </c>
      <c r="L38" s="187">
        <v>3</v>
      </c>
    </row>
    <row r="39" spans="3:12" ht="18.5" x14ac:dyDescent="0.45">
      <c r="C39" s="324">
        <v>2</v>
      </c>
      <c r="D39" s="313" t="s">
        <v>108</v>
      </c>
      <c r="E39" s="313" t="s">
        <v>114</v>
      </c>
      <c r="F39" s="372">
        <v>3</v>
      </c>
      <c r="J39" s="361" t="s">
        <v>108</v>
      </c>
      <c r="K39" s="313" t="s">
        <v>114</v>
      </c>
      <c r="L39" s="187">
        <v>3</v>
      </c>
    </row>
    <row r="40" spans="3:12" ht="18.5" x14ac:dyDescent="0.45">
      <c r="C40" s="324">
        <v>2</v>
      </c>
      <c r="D40" s="313" t="s">
        <v>161</v>
      </c>
      <c r="E40" s="313" t="s">
        <v>137</v>
      </c>
      <c r="F40" s="372">
        <v>3</v>
      </c>
      <c r="J40" s="361" t="s">
        <v>161</v>
      </c>
      <c r="K40" s="313" t="s">
        <v>137</v>
      </c>
      <c r="L40" s="187">
        <v>3</v>
      </c>
    </row>
    <row r="41" spans="3:12" ht="18.5" x14ac:dyDescent="0.45">
      <c r="C41" s="324">
        <v>2</v>
      </c>
      <c r="D41" s="188" t="s">
        <v>195</v>
      </c>
      <c r="E41" s="188" t="s">
        <v>238</v>
      </c>
      <c r="F41" s="372">
        <v>6</v>
      </c>
      <c r="J41" s="361" t="s">
        <v>195</v>
      </c>
      <c r="K41" s="313" t="s">
        <v>238</v>
      </c>
      <c r="L41" s="187">
        <v>6</v>
      </c>
    </row>
    <row r="42" spans="3:12" ht="18.5" x14ac:dyDescent="0.45">
      <c r="C42" s="324">
        <v>2</v>
      </c>
      <c r="D42" s="188" t="s">
        <v>157</v>
      </c>
      <c r="E42" s="188" t="s">
        <v>137</v>
      </c>
      <c r="F42" s="372">
        <v>6</v>
      </c>
      <c r="J42" s="362" t="s">
        <v>157</v>
      </c>
      <c r="K42" s="313" t="s">
        <v>137</v>
      </c>
      <c r="L42" s="187">
        <v>6</v>
      </c>
    </row>
    <row r="43" spans="3:12" ht="18.5" x14ac:dyDescent="0.45">
      <c r="C43" s="324">
        <v>2</v>
      </c>
      <c r="D43" s="313" t="s">
        <v>182</v>
      </c>
      <c r="E43" s="313" t="s">
        <v>137</v>
      </c>
      <c r="F43" s="373">
        <v>2</v>
      </c>
      <c r="J43" s="361" t="s">
        <v>182</v>
      </c>
      <c r="K43" s="189" t="s">
        <v>137</v>
      </c>
      <c r="L43" s="187">
        <v>2</v>
      </c>
    </row>
    <row r="44" spans="3:12" ht="18.5" x14ac:dyDescent="0.45">
      <c r="C44" s="324">
        <v>1</v>
      </c>
      <c r="D44" s="31" t="s">
        <v>173</v>
      </c>
      <c r="E44" s="313" t="s">
        <v>239</v>
      </c>
      <c r="F44" s="372">
        <v>0</v>
      </c>
      <c r="J44" s="362" t="s">
        <v>173</v>
      </c>
      <c r="K44" s="313" t="s">
        <v>239</v>
      </c>
      <c r="L44" s="187">
        <v>0</v>
      </c>
    </row>
    <row r="45" spans="3:12" ht="18.5" x14ac:dyDescent="0.45">
      <c r="C45" s="324">
        <v>1</v>
      </c>
      <c r="D45" s="31" t="s">
        <v>172</v>
      </c>
      <c r="E45" s="313" t="s">
        <v>238</v>
      </c>
      <c r="F45" s="372">
        <v>4</v>
      </c>
      <c r="J45" s="361" t="s">
        <v>172</v>
      </c>
      <c r="K45" s="313" t="s">
        <v>238</v>
      </c>
      <c r="L45" s="187">
        <v>4</v>
      </c>
    </row>
    <row r="46" spans="3:12" ht="18.5" x14ac:dyDescent="0.45">
      <c r="C46" s="324">
        <v>2</v>
      </c>
      <c r="D46" s="313" t="s">
        <v>149</v>
      </c>
      <c r="E46" s="313" t="s">
        <v>114</v>
      </c>
      <c r="F46" s="372">
        <v>1</v>
      </c>
      <c r="J46" s="361" t="s">
        <v>149</v>
      </c>
      <c r="K46" s="313" t="s">
        <v>114</v>
      </c>
      <c r="L46" s="187">
        <v>1</v>
      </c>
    </row>
    <row r="47" spans="3:12" ht="18.5" x14ac:dyDescent="0.45">
      <c r="C47" s="324">
        <v>1</v>
      </c>
      <c r="D47" s="31" t="s">
        <v>165</v>
      </c>
      <c r="E47" s="313" t="s">
        <v>238</v>
      </c>
      <c r="F47" s="372">
        <v>6</v>
      </c>
      <c r="J47" s="361" t="s">
        <v>165</v>
      </c>
      <c r="K47" s="313" t="s">
        <v>238</v>
      </c>
      <c r="L47" s="314">
        <v>6</v>
      </c>
    </row>
    <row r="48" spans="3:12" ht="15.5" x14ac:dyDescent="0.35">
      <c r="C48" s="381">
        <v>1</v>
      </c>
      <c r="D48" s="31" t="s">
        <v>243</v>
      </c>
      <c r="E48" s="261" t="s">
        <v>239</v>
      </c>
      <c r="F48" s="372">
        <v>1</v>
      </c>
      <c r="J48" s="397" t="s">
        <v>243</v>
      </c>
      <c r="K48" s="376" t="s">
        <v>239</v>
      </c>
      <c r="L48" s="376">
        <v>1</v>
      </c>
    </row>
    <row r="49" spans="3:12" ht="18.5" x14ac:dyDescent="0.45">
      <c r="C49" s="324">
        <v>2</v>
      </c>
      <c r="D49" s="313" t="s">
        <v>200</v>
      </c>
      <c r="E49" s="313" t="s">
        <v>114</v>
      </c>
      <c r="F49" s="372">
        <v>2</v>
      </c>
      <c r="J49" s="361" t="s">
        <v>200</v>
      </c>
      <c r="K49" s="313" t="s">
        <v>114</v>
      </c>
      <c r="L49" s="187">
        <v>2</v>
      </c>
    </row>
    <row r="50" spans="3:12" ht="18.5" x14ac:dyDescent="0.45">
      <c r="C50" s="380">
        <v>1</v>
      </c>
      <c r="D50" s="31" t="s">
        <v>110</v>
      </c>
      <c r="E50" s="188" t="s">
        <v>114</v>
      </c>
      <c r="F50" s="372">
        <v>6</v>
      </c>
      <c r="J50" s="362" t="s">
        <v>110</v>
      </c>
      <c r="K50" s="313" t="s">
        <v>114</v>
      </c>
      <c r="L50" s="187">
        <v>6</v>
      </c>
    </row>
    <row r="51" spans="3:12" ht="18.5" x14ac:dyDescent="0.45">
      <c r="C51" s="324">
        <v>2</v>
      </c>
      <c r="D51" s="313" t="s">
        <v>193</v>
      </c>
      <c r="E51" s="313" t="s">
        <v>238</v>
      </c>
      <c r="F51" s="372">
        <v>8</v>
      </c>
      <c r="J51" s="362" t="s">
        <v>193</v>
      </c>
      <c r="K51" s="313" t="s">
        <v>238</v>
      </c>
      <c r="L51" s="187">
        <v>8</v>
      </c>
    </row>
    <row r="52" spans="3:12" ht="18.5" x14ac:dyDescent="0.45">
      <c r="C52" s="324">
        <v>1</v>
      </c>
      <c r="D52" s="31" t="s">
        <v>142</v>
      </c>
      <c r="E52" s="189" t="s">
        <v>238</v>
      </c>
      <c r="F52" s="372">
        <v>8</v>
      </c>
      <c r="J52" s="394" t="s">
        <v>142</v>
      </c>
      <c r="K52" s="376" t="s">
        <v>238</v>
      </c>
      <c r="L52" s="376">
        <v>8</v>
      </c>
    </row>
    <row r="53" spans="3:12" ht="18.5" x14ac:dyDescent="0.45">
      <c r="C53" s="324">
        <v>1</v>
      </c>
      <c r="D53" s="31" t="s">
        <v>171</v>
      </c>
      <c r="E53" s="313" t="s">
        <v>238</v>
      </c>
      <c r="F53" s="372">
        <v>0</v>
      </c>
      <c r="J53" s="362" t="s">
        <v>171</v>
      </c>
      <c r="K53" s="313" t="s">
        <v>238</v>
      </c>
      <c r="L53" s="187">
        <v>0</v>
      </c>
    </row>
    <row r="54" spans="3:12" ht="18.5" x14ac:dyDescent="0.45">
      <c r="C54" s="324">
        <v>1</v>
      </c>
      <c r="D54" s="31" t="s">
        <v>167</v>
      </c>
      <c r="E54" s="313" t="s">
        <v>241</v>
      </c>
      <c r="F54" s="372">
        <v>8</v>
      </c>
      <c r="J54" s="362" t="s">
        <v>167</v>
      </c>
      <c r="K54" s="313" t="s">
        <v>241</v>
      </c>
      <c r="L54" s="187">
        <v>8</v>
      </c>
    </row>
    <row r="55" spans="3:12" ht="18.5" x14ac:dyDescent="0.45">
      <c r="C55" s="324">
        <v>1</v>
      </c>
      <c r="D55" s="31" t="s">
        <v>178</v>
      </c>
      <c r="E55" s="313" t="s">
        <v>238</v>
      </c>
      <c r="F55" s="372">
        <v>6</v>
      </c>
      <c r="J55" s="362" t="s">
        <v>178</v>
      </c>
      <c r="K55" s="313" t="s">
        <v>238</v>
      </c>
      <c r="L55" s="187">
        <v>6</v>
      </c>
    </row>
    <row r="56" spans="3:12" ht="18.5" x14ac:dyDescent="0.45">
      <c r="C56" s="324">
        <v>2</v>
      </c>
      <c r="D56" s="188" t="s">
        <v>185</v>
      </c>
      <c r="E56" s="188" t="s">
        <v>238</v>
      </c>
      <c r="F56" s="372">
        <v>0</v>
      </c>
      <c r="J56" s="362" t="s">
        <v>185</v>
      </c>
      <c r="K56" s="313" t="s">
        <v>238</v>
      </c>
      <c r="L56" s="187">
        <v>0</v>
      </c>
    </row>
    <row r="57" spans="3:12" ht="18.5" x14ac:dyDescent="0.45">
      <c r="C57" s="324">
        <v>2</v>
      </c>
      <c r="D57" s="188" t="s">
        <v>192</v>
      </c>
      <c r="E57" s="188" t="s">
        <v>114</v>
      </c>
      <c r="F57" s="372">
        <v>1</v>
      </c>
      <c r="J57" s="361" t="s">
        <v>192</v>
      </c>
      <c r="K57" s="313" t="s">
        <v>114</v>
      </c>
      <c r="L57" s="187">
        <v>1</v>
      </c>
    </row>
    <row r="58" spans="3:12" ht="18.5" x14ac:dyDescent="0.45">
      <c r="C58" s="324">
        <v>1</v>
      </c>
      <c r="D58" s="31" t="s">
        <v>144</v>
      </c>
      <c r="E58" s="313" t="s">
        <v>114</v>
      </c>
      <c r="F58" s="372">
        <v>1</v>
      </c>
      <c r="J58" s="393" t="s">
        <v>144</v>
      </c>
      <c r="K58" s="313" t="s">
        <v>114</v>
      </c>
      <c r="L58" s="187">
        <v>1</v>
      </c>
    </row>
    <row r="59" spans="3:12" ht="18.5" x14ac:dyDescent="0.45">
      <c r="C59" s="324">
        <v>2</v>
      </c>
      <c r="D59" s="313" t="s">
        <v>186</v>
      </c>
      <c r="E59" s="313" t="s">
        <v>114</v>
      </c>
      <c r="F59" s="372">
        <v>5</v>
      </c>
      <c r="J59" s="362" t="s">
        <v>186</v>
      </c>
      <c r="K59" s="313" t="s">
        <v>114</v>
      </c>
      <c r="L59" s="187">
        <v>5</v>
      </c>
    </row>
    <row r="60" spans="3:12" ht="18.5" x14ac:dyDescent="0.45">
      <c r="C60" s="324">
        <v>2</v>
      </c>
      <c r="D60" s="313" t="s">
        <v>199</v>
      </c>
      <c r="E60" s="313" t="s">
        <v>114</v>
      </c>
      <c r="F60" s="372">
        <v>8</v>
      </c>
      <c r="J60" s="361" t="s">
        <v>199</v>
      </c>
      <c r="K60" s="313" t="s">
        <v>114</v>
      </c>
      <c r="L60" s="187">
        <v>8</v>
      </c>
    </row>
    <row r="61" spans="3:12" ht="18.5" x14ac:dyDescent="0.45">
      <c r="C61" s="324">
        <v>2</v>
      </c>
      <c r="D61" s="313" t="s">
        <v>162</v>
      </c>
      <c r="E61" s="313" t="s">
        <v>114</v>
      </c>
      <c r="F61" s="372">
        <v>3</v>
      </c>
      <c r="J61" s="398" t="s">
        <v>162</v>
      </c>
      <c r="K61" s="374" t="s">
        <v>114</v>
      </c>
      <c r="L61" s="392">
        <v>3</v>
      </c>
    </row>
    <row r="62" spans="3:12" ht="18.5" x14ac:dyDescent="0.45">
      <c r="C62" s="324">
        <v>2</v>
      </c>
      <c r="D62" s="313" t="s">
        <v>150</v>
      </c>
      <c r="E62" s="313" t="s">
        <v>114</v>
      </c>
      <c r="F62" s="372">
        <v>2</v>
      </c>
      <c r="J62" s="362" t="s">
        <v>150</v>
      </c>
      <c r="K62" s="313" t="s">
        <v>114</v>
      </c>
      <c r="L62" s="187">
        <v>2</v>
      </c>
    </row>
    <row r="63" spans="3:12" ht="18.5" x14ac:dyDescent="0.45">
      <c r="C63" s="324">
        <v>2</v>
      </c>
      <c r="D63" s="313" t="s">
        <v>109</v>
      </c>
      <c r="E63" s="313" t="s">
        <v>114</v>
      </c>
      <c r="F63" s="372">
        <v>3</v>
      </c>
      <c r="J63" s="394" t="s">
        <v>109</v>
      </c>
      <c r="K63" s="376" t="s">
        <v>114</v>
      </c>
      <c r="L63" s="376">
        <v>3</v>
      </c>
    </row>
    <row r="64" spans="3:12" ht="18.5" x14ac:dyDescent="0.45">
      <c r="C64" s="324">
        <v>2</v>
      </c>
      <c r="D64" s="313" t="s">
        <v>154</v>
      </c>
      <c r="E64" s="313" t="s">
        <v>137</v>
      </c>
      <c r="F64" s="372">
        <v>6</v>
      </c>
      <c r="J64" s="362" t="s">
        <v>154</v>
      </c>
      <c r="K64" s="313" t="s">
        <v>137</v>
      </c>
      <c r="L64" s="187">
        <v>6</v>
      </c>
    </row>
    <row r="65" spans="3:12" ht="18.5" x14ac:dyDescent="0.45">
      <c r="C65" s="324">
        <v>2</v>
      </c>
      <c r="D65" s="188" t="s">
        <v>184</v>
      </c>
      <c r="E65" s="188" t="s">
        <v>114</v>
      </c>
      <c r="F65" s="372">
        <v>1</v>
      </c>
      <c r="J65" s="362" t="s">
        <v>184</v>
      </c>
      <c r="K65" s="313" t="s">
        <v>114</v>
      </c>
      <c r="L65" s="187">
        <v>1</v>
      </c>
    </row>
    <row r="66" spans="3:12" ht="18.5" x14ac:dyDescent="0.45">
      <c r="C66" s="324">
        <v>2</v>
      </c>
      <c r="D66" s="188" t="s">
        <v>197</v>
      </c>
      <c r="E66" s="188" t="s">
        <v>114</v>
      </c>
      <c r="F66" s="372">
        <v>0</v>
      </c>
      <c r="J66" s="361" t="s">
        <v>197</v>
      </c>
      <c r="K66" s="313" t="s">
        <v>114</v>
      </c>
      <c r="L66" s="187">
        <v>0</v>
      </c>
    </row>
    <row r="67" spans="3:12" ht="18.5" x14ac:dyDescent="0.45">
      <c r="C67" s="324">
        <v>2</v>
      </c>
      <c r="D67" s="188" t="s">
        <v>151</v>
      </c>
      <c r="E67" s="188" t="s">
        <v>114</v>
      </c>
      <c r="F67" s="372">
        <v>0</v>
      </c>
      <c r="J67" s="363" t="s">
        <v>151</v>
      </c>
      <c r="K67" s="188" t="s">
        <v>114</v>
      </c>
      <c r="L67" s="187">
        <v>0</v>
      </c>
    </row>
    <row r="68" spans="3:12" ht="18.5" x14ac:dyDescent="0.45">
      <c r="C68" s="324">
        <v>2</v>
      </c>
      <c r="D68" s="313" t="s">
        <v>181</v>
      </c>
      <c r="E68" s="313" t="s">
        <v>137</v>
      </c>
      <c r="F68" s="372">
        <v>6</v>
      </c>
      <c r="J68" s="361" t="s">
        <v>181</v>
      </c>
      <c r="K68" s="313" t="s">
        <v>137</v>
      </c>
      <c r="L68" s="187">
        <v>6</v>
      </c>
    </row>
    <row r="69" spans="3:12" ht="18.5" x14ac:dyDescent="0.45">
      <c r="C69" s="324">
        <v>1</v>
      </c>
      <c r="D69" s="31" t="s">
        <v>176</v>
      </c>
      <c r="E69" s="313" t="s">
        <v>240</v>
      </c>
      <c r="F69" s="372">
        <v>7</v>
      </c>
      <c r="J69" s="363" t="s">
        <v>176</v>
      </c>
      <c r="K69" s="188" t="s">
        <v>240</v>
      </c>
      <c r="L69" s="187">
        <v>7</v>
      </c>
    </row>
    <row r="70" spans="3:12" ht="18.5" x14ac:dyDescent="0.45">
      <c r="C70" s="324">
        <v>1</v>
      </c>
      <c r="D70" s="31" t="s">
        <v>177</v>
      </c>
      <c r="E70" s="313" t="s">
        <v>240</v>
      </c>
      <c r="F70" s="372">
        <v>5</v>
      </c>
      <c r="J70" s="394" t="s">
        <v>177</v>
      </c>
      <c r="K70" s="376" t="s">
        <v>240</v>
      </c>
      <c r="L70" s="376">
        <v>5</v>
      </c>
    </row>
    <row r="71" spans="3:12" ht="18.5" x14ac:dyDescent="0.45">
      <c r="C71" s="382">
        <v>2</v>
      </c>
      <c r="D71" s="374" t="s">
        <v>190</v>
      </c>
      <c r="E71" s="374" t="s">
        <v>238</v>
      </c>
      <c r="F71" s="375">
        <v>7</v>
      </c>
      <c r="J71" s="363" t="s">
        <v>190</v>
      </c>
      <c r="K71" s="188" t="s">
        <v>238</v>
      </c>
      <c r="L71" s="187">
        <v>7</v>
      </c>
    </row>
  </sheetData>
  <sortState ref="C2:E70">
    <sortCondition ref="C2:C70"/>
  </sortState>
  <conditionalFormatting sqref="C3:C71">
    <cfRule type="cellIs" dxfId="5" priority="4" stopIfTrue="1" operator="between">
      <formula>200</formula>
      <formula>219</formula>
    </cfRule>
    <cfRule type="cellIs" dxfId="4" priority="5" stopIfTrue="1" operator="between">
      <formula>220</formula>
      <formula>249</formula>
    </cfRule>
    <cfRule type="cellIs" dxfId="3" priority="6" stopIfTrue="1" operator="between">
      <formula>250</formula>
      <formula>300</formula>
    </cfRule>
  </conditionalFormatting>
  <conditionalFormatting sqref="C51">
    <cfRule type="cellIs" dxfId="2" priority="1" stopIfTrue="1" operator="between">
      <formula>200</formula>
      <formula>219</formula>
    </cfRule>
    <cfRule type="cellIs" dxfId="1" priority="2" stopIfTrue="1" operator="between">
      <formula>220</formula>
      <formula>249</formula>
    </cfRule>
    <cfRule type="cellIs" dxfId="0" priority="3" stopIfTrue="1" operator="between">
      <formula>250</formula>
      <formula>300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28"/>
  <sheetViews>
    <sheetView topLeftCell="C12" zoomScale="106" zoomScaleNormal="106" workbookViewId="0">
      <selection activeCell="H7" sqref="H7"/>
    </sheetView>
  </sheetViews>
  <sheetFormatPr defaultRowHeight="14.5" x14ac:dyDescent="0.35"/>
  <cols>
    <col min="1" max="1" width="5.7265625" customWidth="1"/>
    <col min="2" max="2" width="28.7265625" customWidth="1"/>
    <col min="3" max="7" width="9.7265625" customWidth="1"/>
    <col min="8" max="9" width="8.7265625" customWidth="1"/>
    <col min="10" max="10" width="5.7265625" customWidth="1"/>
    <col min="11" max="11" width="28.7265625" customWidth="1"/>
    <col min="12" max="16" width="9.7265625" customWidth="1"/>
  </cols>
  <sheetData>
    <row r="1" spans="1:16" ht="30" customHeight="1" x14ac:dyDescent="0.35">
      <c r="A1" s="537" t="s">
        <v>202</v>
      </c>
      <c r="B1" s="538"/>
      <c r="C1" s="538"/>
      <c r="D1" s="538"/>
      <c r="E1" s="538"/>
      <c r="F1" s="538"/>
      <c r="G1" s="538"/>
      <c r="J1" s="545" t="s">
        <v>204</v>
      </c>
      <c r="K1" s="546"/>
      <c r="L1" s="546"/>
      <c r="M1" s="546"/>
      <c r="N1" s="546"/>
      <c r="O1" s="546"/>
      <c r="P1" s="546"/>
    </row>
    <row r="2" spans="1:16" ht="20.149999999999999" customHeight="1" x14ac:dyDescent="0.35">
      <c r="A2" s="530"/>
      <c r="B2" s="532" t="s">
        <v>1</v>
      </c>
      <c r="C2" s="540" t="s">
        <v>2</v>
      </c>
      <c r="D2" s="540" t="s">
        <v>3</v>
      </c>
      <c r="E2" s="523" t="s">
        <v>9</v>
      </c>
      <c r="F2" s="523" t="s">
        <v>10</v>
      </c>
      <c r="G2" s="525" t="s">
        <v>11</v>
      </c>
      <c r="J2" s="502"/>
      <c r="K2" s="547" t="s">
        <v>1</v>
      </c>
      <c r="L2" s="505" t="s">
        <v>2</v>
      </c>
      <c r="M2" s="505" t="s">
        <v>3</v>
      </c>
      <c r="N2" s="519" t="s">
        <v>9</v>
      </c>
      <c r="O2" s="519" t="s">
        <v>10</v>
      </c>
      <c r="P2" s="550" t="s">
        <v>11</v>
      </c>
    </row>
    <row r="3" spans="1:16" ht="20.149999999999999" customHeight="1" x14ac:dyDescent="0.35">
      <c r="A3" s="531"/>
      <c r="B3" s="533"/>
      <c r="C3" s="541"/>
      <c r="D3" s="541"/>
      <c r="E3" s="524"/>
      <c r="F3" s="524"/>
      <c r="G3" s="526"/>
      <c r="J3" s="503"/>
      <c r="K3" s="548"/>
      <c r="L3" s="506"/>
      <c r="M3" s="506"/>
      <c r="N3" s="520"/>
      <c r="O3" s="520"/>
      <c r="P3" s="551"/>
    </row>
    <row r="4" spans="1:16" ht="20.149999999999999" customHeight="1" x14ac:dyDescent="0.35">
      <c r="A4" s="531"/>
      <c r="B4" s="533"/>
      <c r="C4" s="541"/>
      <c r="D4" s="541"/>
      <c r="E4" s="524"/>
      <c r="F4" s="524"/>
      <c r="G4" s="526"/>
      <c r="J4" s="503"/>
      <c r="K4" s="548"/>
      <c r="L4" s="506"/>
      <c r="M4" s="506"/>
      <c r="N4" s="520"/>
      <c r="O4" s="520"/>
      <c r="P4" s="551"/>
    </row>
    <row r="5" spans="1:16" ht="20.149999999999999" customHeight="1" thickBot="1" x14ac:dyDescent="0.4">
      <c r="A5" s="531"/>
      <c r="B5" s="539"/>
      <c r="C5" s="542"/>
      <c r="D5" s="542"/>
      <c r="E5" s="543"/>
      <c r="F5" s="543"/>
      <c r="G5" s="544"/>
      <c r="J5" s="503"/>
      <c r="K5" s="549"/>
      <c r="L5" s="507"/>
      <c r="M5" s="507"/>
      <c r="N5" s="521"/>
      <c r="O5" s="521"/>
      <c r="P5" s="552"/>
    </row>
    <row r="6" spans="1:16" ht="22" customHeight="1" x14ac:dyDescent="0.35">
      <c r="A6" s="12" t="s">
        <v>14</v>
      </c>
      <c r="B6" s="343" t="str">
        <f>Single!C6</f>
        <v>Fekete Peter</v>
      </c>
      <c r="C6" s="344" t="str">
        <f>Single!D6</f>
        <v>SVK</v>
      </c>
      <c r="D6" s="345">
        <v>200</v>
      </c>
      <c r="E6" s="346">
        <f>Single!L6/6</f>
        <v>0</v>
      </c>
      <c r="F6" s="346">
        <f>Single!E6</f>
        <v>0</v>
      </c>
      <c r="G6" s="347">
        <f>SUM(D6:F6)</f>
        <v>200</v>
      </c>
      <c r="J6" s="6" t="s">
        <v>115</v>
      </c>
      <c r="K6" s="251" t="s">
        <v>242</v>
      </c>
      <c r="L6" s="252" t="s">
        <v>137</v>
      </c>
      <c r="M6" s="253">
        <v>139</v>
      </c>
      <c r="N6" s="254">
        <v>0</v>
      </c>
      <c r="O6" s="254">
        <v>0</v>
      </c>
      <c r="P6" s="255">
        <f>SUM(M6:O6)</f>
        <v>139</v>
      </c>
    </row>
    <row r="7" spans="1:16" ht="22" customHeight="1" x14ac:dyDescent="0.35">
      <c r="A7" s="12" t="s">
        <v>17</v>
      </c>
      <c r="B7" s="256" t="str">
        <f>Single!C9</f>
        <v>Skobrics Zoltán</v>
      </c>
      <c r="C7" s="257" t="str">
        <f>Single!D9</f>
        <v>HUN</v>
      </c>
      <c r="D7" s="312">
        <v>148</v>
      </c>
      <c r="E7" s="335">
        <f>Single!L9/6</f>
        <v>0</v>
      </c>
      <c r="F7" s="335">
        <f>Single!E9</f>
        <v>6</v>
      </c>
      <c r="G7" s="337">
        <f>SUM(D7:F7)</f>
        <v>154</v>
      </c>
      <c r="J7" s="6" t="s">
        <v>116</v>
      </c>
      <c r="K7" s="209" t="s">
        <v>170</v>
      </c>
      <c r="L7" s="328" t="s">
        <v>238</v>
      </c>
      <c r="M7" s="350">
        <v>152</v>
      </c>
      <c r="N7" s="357">
        <v>8</v>
      </c>
      <c r="O7" s="357">
        <v>3</v>
      </c>
      <c r="P7" s="358">
        <f>SUM(M7:O7)</f>
        <v>163</v>
      </c>
    </row>
    <row r="10" spans="1:16" ht="30" customHeight="1" x14ac:dyDescent="0.35">
      <c r="A10" s="537" t="s">
        <v>203</v>
      </c>
      <c r="B10" s="538"/>
      <c r="C10" s="538"/>
      <c r="D10" s="538"/>
      <c r="E10" s="538"/>
      <c r="F10" s="538"/>
      <c r="G10" s="538"/>
      <c r="J10" s="537" t="s">
        <v>205</v>
      </c>
      <c r="K10" s="538"/>
      <c r="L10" s="538"/>
      <c r="M10" s="538"/>
      <c r="N10" s="538"/>
      <c r="O10" s="538"/>
      <c r="P10" s="538"/>
    </row>
    <row r="11" spans="1:16" ht="20.149999999999999" customHeight="1" x14ac:dyDescent="0.35">
      <c r="A11" s="530"/>
      <c r="B11" s="532" t="s">
        <v>1</v>
      </c>
      <c r="C11" s="540" t="s">
        <v>2</v>
      </c>
      <c r="D11" s="540" t="s">
        <v>3</v>
      </c>
      <c r="E11" s="523" t="s">
        <v>9</v>
      </c>
      <c r="F11" s="523" t="s">
        <v>10</v>
      </c>
      <c r="G11" s="525" t="s">
        <v>11</v>
      </c>
      <c r="J11" s="530"/>
      <c r="K11" s="532" t="s">
        <v>1</v>
      </c>
      <c r="L11" s="540" t="s">
        <v>2</v>
      </c>
      <c r="M11" s="540" t="s">
        <v>3</v>
      </c>
      <c r="N11" s="523" t="s">
        <v>9</v>
      </c>
      <c r="O11" s="523" t="s">
        <v>10</v>
      </c>
      <c r="P11" s="525" t="s">
        <v>11</v>
      </c>
    </row>
    <row r="12" spans="1:16" ht="20.149999999999999" customHeight="1" x14ac:dyDescent="0.35">
      <c r="A12" s="531"/>
      <c r="B12" s="533"/>
      <c r="C12" s="541"/>
      <c r="D12" s="541"/>
      <c r="E12" s="524"/>
      <c r="F12" s="524"/>
      <c r="G12" s="526"/>
      <c r="J12" s="531"/>
      <c r="K12" s="533"/>
      <c r="L12" s="541"/>
      <c r="M12" s="541"/>
      <c r="N12" s="524"/>
      <c r="O12" s="524"/>
      <c r="P12" s="526"/>
    </row>
    <row r="13" spans="1:16" ht="20.149999999999999" customHeight="1" thickBot="1" x14ac:dyDescent="0.4">
      <c r="A13" s="531"/>
      <c r="B13" s="533"/>
      <c r="C13" s="541"/>
      <c r="D13" s="541"/>
      <c r="E13" s="524"/>
      <c r="F13" s="524"/>
      <c r="G13" s="526"/>
      <c r="J13" s="531"/>
      <c r="K13" s="533"/>
      <c r="L13" s="541"/>
      <c r="M13" s="541"/>
      <c r="N13" s="524"/>
      <c r="O13" s="524"/>
      <c r="P13" s="526"/>
    </row>
    <row r="14" spans="1:16" ht="20.149999999999999" customHeight="1" thickBot="1" x14ac:dyDescent="0.4">
      <c r="A14" s="531"/>
      <c r="B14" s="533"/>
      <c r="C14" s="541"/>
      <c r="D14" s="542"/>
      <c r="E14" s="524"/>
      <c r="F14" s="524"/>
      <c r="G14" s="526"/>
      <c r="H14" s="356" t="s">
        <v>244</v>
      </c>
      <c r="J14" s="531"/>
      <c r="K14" s="539"/>
      <c r="L14" s="542"/>
      <c r="M14" s="542"/>
      <c r="N14" s="543"/>
      <c r="O14" s="543"/>
      <c r="P14" s="544"/>
    </row>
    <row r="15" spans="1:16" ht="22" customHeight="1" x14ac:dyDescent="0.35">
      <c r="A15" s="12" t="s">
        <v>15</v>
      </c>
      <c r="B15" s="17" t="str">
        <f>Single!C7</f>
        <v>Kosiec Zbigniew</v>
      </c>
      <c r="C15" s="18" t="str">
        <f>Single!D7</f>
        <v>POL</v>
      </c>
      <c r="D15" s="38">
        <v>191</v>
      </c>
      <c r="E15" s="219">
        <f>Single!L7/6</f>
        <v>0</v>
      </c>
      <c r="F15" s="219">
        <f>Single!E7</f>
        <v>3</v>
      </c>
      <c r="G15" s="352">
        <f>SUM(D15:F15)</f>
        <v>194</v>
      </c>
      <c r="H15" s="354">
        <v>9</v>
      </c>
      <c r="J15" s="6" t="s">
        <v>117</v>
      </c>
      <c r="K15" s="343" t="s">
        <v>110</v>
      </c>
      <c r="L15" s="344" t="s">
        <v>114</v>
      </c>
      <c r="M15" s="345">
        <v>185</v>
      </c>
      <c r="N15" s="346">
        <v>0</v>
      </c>
      <c r="O15" s="346">
        <v>6</v>
      </c>
      <c r="P15" s="347">
        <f>SUM(M15:O15)</f>
        <v>191</v>
      </c>
    </row>
    <row r="16" spans="1:16" ht="22" customHeight="1" thickBot="1" x14ac:dyDescent="0.4">
      <c r="A16" s="12" t="s">
        <v>16</v>
      </c>
      <c r="B16" s="348" t="str">
        <f>Single!C8</f>
        <v>Marešová Jana</v>
      </c>
      <c r="C16" s="349" t="str">
        <f>Single!D8</f>
        <v>CZE</v>
      </c>
      <c r="D16" s="350">
        <v>183</v>
      </c>
      <c r="E16" s="351">
        <f>Single!L8/6</f>
        <v>8</v>
      </c>
      <c r="F16" s="351">
        <f>Single!E8</f>
        <v>3</v>
      </c>
      <c r="G16" s="353">
        <f>SUM(D16:F16)</f>
        <v>194</v>
      </c>
      <c r="H16" s="355">
        <v>10</v>
      </c>
      <c r="J16" s="6" t="s">
        <v>118</v>
      </c>
      <c r="K16" s="256" t="s">
        <v>196</v>
      </c>
      <c r="L16" s="257" t="s">
        <v>240</v>
      </c>
      <c r="M16" s="258">
        <v>153</v>
      </c>
      <c r="N16" s="259">
        <v>0</v>
      </c>
      <c r="O16" s="259">
        <v>3</v>
      </c>
      <c r="P16" s="260">
        <f>SUM(M16:O16)</f>
        <v>156</v>
      </c>
    </row>
    <row r="19" spans="10:16" ht="15" thickBot="1" x14ac:dyDescent="0.4"/>
    <row r="20" spans="10:16" ht="49.4" customHeight="1" x14ac:dyDescent="0.35">
      <c r="J20" s="527" t="s">
        <v>206</v>
      </c>
      <c r="K20" s="528"/>
      <c r="L20" s="529"/>
      <c r="M20" s="23"/>
      <c r="N20" s="23"/>
      <c r="O20" s="23"/>
      <c r="P20" s="23"/>
    </row>
    <row r="21" spans="10:16" ht="10.15" customHeight="1" x14ac:dyDescent="0.35">
      <c r="J21" s="530"/>
      <c r="K21" s="532" t="s">
        <v>1</v>
      </c>
      <c r="L21" s="534" t="s">
        <v>2</v>
      </c>
      <c r="M21" s="522"/>
      <c r="N21" s="536"/>
      <c r="O21" s="536"/>
      <c r="P21" s="536"/>
    </row>
    <row r="22" spans="10:16" ht="10.15" customHeight="1" x14ac:dyDescent="0.35">
      <c r="J22" s="531"/>
      <c r="K22" s="533"/>
      <c r="L22" s="535"/>
      <c r="M22" s="522"/>
      <c r="N22" s="536"/>
      <c r="O22" s="536"/>
      <c r="P22" s="536"/>
    </row>
    <row r="23" spans="10:16" ht="10.15" customHeight="1" x14ac:dyDescent="0.35">
      <c r="J23" s="531"/>
      <c r="K23" s="533"/>
      <c r="L23" s="535"/>
      <c r="M23" s="522"/>
      <c r="N23" s="536"/>
      <c r="O23" s="536"/>
      <c r="P23" s="536"/>
    </row>
    <row r="24" spans="10:16" ht="10.15" customHeight="1" x14ac:dyDescent="0.35">
      <c r="J24" s="531"/>
      <c r="K24" s="533"/>
      <c r="L24" s="535"/>
      <c r="M24" s="522"/>
      <c r="N24" s="536"/>
      <c r="O24" s="536"/>
      <c r="P24" s="536"/>
    </row>
    <row r="25" spans="10:16" ht="22" customHeight="1" x14ac:dyDescent="0.35">
      <c r="J25" s="24" t="s">
        <v>14</v>
      </c>
      <c r="K25" s="209" t="s">
        <v>170</v>
      </c>
      <c r="L25" s="359" t="s">
        <v>238</v>
      </c>
      <c r="M25" s="20"/>
      <c r="N25" s="20"/>
      <c r="O25" s="20"/>
      <c r="P25" s="21"/>
    </row>
    <row r="26" spans="10:16" ht="22" customHeight="1" x14ac:dyDescent="0.35">
      <c r="J26" s="24" t="s">
        <v>15</v>
      </c>
      <c r="K26" s="218" t="s">
        <v>242</v>
      </c>
      <c r="L26" s="220" t="s">
        <v>137</v>
      </c>
      <c r="M26" s="22"/>
      <c r="N26" s="22"/>
      <c r="O26" s="22"/>
      <c r="P26" s="21"/>
    </row>
    <row r="27" spans="10:16" ht="22" customHeight="1" x14ac:dyDescent="0.35">
      <c r="J27" s="25" t="s">
        <v>16</v>
      </c>
      <c r="K27" s="19" t="s">
        <v>110</v>
      </c>
      <c r="L27" s="220" t="s">
        <v>114</v>
      </c>
    </row>
    <row r="28" spans="10:16" ht="22" customHeight="1" thickBot="1" x14ac:dyDescent="0.4">
      <c r="J28" s="26" t="s">
        <v>17</v>
      </c>
      <c r="K28" s="143" t="s">
        <v>196</v>
      </c>
      <c r="L28" s="221" t="s">
        <v>240</v>
      </c>
    </row>
  </sheetData>
  <sortState ref="B10:J12">
    <sortCondition descending="1" ref="G7:G12"/>
  </sortState>
  <mergeCells count="40">
    <mergeCell ref="J10:P10"/>
    <mergeCell ref="J11:J14"/>
    <mergeCell ref="K11:K14"/>
    <mergeCell ref="L11:L14"/>
    <mergeCell ref="M11:M14"/>
    <mergeCell ref="N11:N14"/>
    <mergeCell ref="O11:O14"/>
    <mergeCell ref="P11:P14"/>
    <mergeCell ref="J1:P1"/>
    <mergeCell ref="J2:J5"/>
    <mergeCell ref="K2:K5"/>
    <mergeCell ref="L2:L5"/>
    <mergeCell ref="M2:M5"/>
    <mergeCell ref="N2:N5"/>
    <mergeCell ref="O2:O5"/>
    <mergeCell ref="P2:P5"/>
    <mergeCell ref="N21:N24"/>
    <mergeCell ref="O21:O24"/>
    <mergeCell ref="P21:P24"/>
    <mergeCell ref="A1:G1"/>
    <mergeCell ref="A2:A5"/>
    <mergeCell ref="B2:B5"/>
    <mergeCell ref="C2:C5"/>
    <mergeCell ref="D2:D5"/>
    <mergeCell ref="E2:E5"/>
    <mergeCell ref="F2:F5"/>
    <mergeCell ref="G2:G5"/>
    <mergeCell ref="A10:G10"/>
    <mergeCell ref="A11:A14"/>
    <mergeCell ref="B11:B14"/>
    <mergeCell ref="C11:C14"/>
    <mergeCell ref="D11:D14"/>
    <mergeCell ref="M21:M24"/>
    <mergeCell ref="E11:E14"/>
    <mergeCell ref="F11:F14"/>
    <mergeCell ref="G11:G14"/>
    <mergeCell ref="J20:L20"/>
    <mergeCell ref="J21:J24"/>
    <mergeCell ref="K21:K24"/>
    <mergeCell ref="L21:L24"/>
  </mergeCells>
  <conditionalFormatting sqref="A6:A7 A15:A16">
    <cfRule type="cellIs" dxfId="232" priority="63" stopIfTrue="1" operator="between">
      <formula>200</formula>
      <formula>219</formula>
    </cfRule>
    <cfRule type="cellIs" dxfId="231" priority="64" stopIfTrue="1" operator="between">
      <formula>220</formula>
      <formula>249</formula>
    </cfRule>
    <cfRule type="cellIs" dxfId="230" priority="65" stopIfTrue="1" operator="between">
      <formula>250</formula>
      <formula>300</formula>
    </cfRule>
  </conditionalFormatting>
  <conditionalFormatting sqref="J15:J16">
    <cfRule type="cellIs" dxfId="229" priority="51" stopIfTrue="1" operator="between">
      <formula>200</formula>
      <formula>219</formula>
    </cfRule>
    <cfRule type="cellIs" dxfId="228" priority="52" stopIfTrue="1" operator="between">
      <formula>220</formula>
      <formula>249</formula>
    </cfRule>
    <cfRule type="cellIs" dxfId="227" priority="53" stopIfTrue="1" operator="between">
      <formula>250</formula>
      <formula>300</formula>
    </cfRule>
  </conditionalFormatting>
  <conditionalFormatting sqref="J6:J7">
    <cfRule type="cellIs" dxfId="226" priority="54" stopIfTrue="1" operator="between">
      <formula>200</formula>
      <formula>219</formula>
    </cfRule>
    <cfRule type="cellIs" dxfId="225" priority="55" stopIfTrue="1" operator="between">
      <formula>220</formula>
      <formula>249</formula>
    </cfRule>
    <cfRule type="cellIs" dxfId="224" priority="56" stopIfTrue="1" operator="between">
      <formula>250</formula>
      <formula>300</formula>
    </cfRule>
  </conditionalFormatting>
  <conditionalFormatting sqref="J25:J26 M25:M26">
    <cfRule type="cellIs" dxfId="223" priority="45" stopIfTrue="1" operator="between">
      <formula>200</formula>
      <formula>219</formula>
    </cfRule>
    <cfRule type="cellIs" dxfId="222" priority="46" stopIfTrue="1" operator="between">
      <formula>220</formula>
      <formula>249</formula>
    </cfRule>
    <cfRule type="cellIs" dxfId="221" priority="47" stopIfTrue="1" operator="between">
      <formula>250</formula>
      <formula>300</formula>
    </cfRule>
  </conditionalFormatting>
  <conditionalFormatting sqref="D6:D7">
    <cfRule type="cellIs" dxfId="220" priority="42" stopIfTrue="1" operator="between">
      <formula>200</formula>
      <formula>219</formula>
    </cfRule>
    <cfRule type="cellIs" dxfId="219" priority="43" stopIfTrue="1" operator="between">
      <formula>220</formula>
      <formula>249</formula>
    </cfRule>
    <cfRule type="cellIs" dxfId="218" priority="44" stopIfTrue="1" operator="between">
      <formula>250</formula>
      <formula>300</formula>
    </cfRule>
  </conditionalFormatting>
  <conditionalFormatting sqref="D6:D7">
    <cfRule type="cellIs" dxfId="217" priority="41" operator="equal">
      <formula>300</formula>
    </cfRule>
  </conditionalFormatting>
  <conditionalFormatting sqref="D15:D16">
    <cfRule type="cellIs" dxfId="216" priority="38" stopIfTrue="1" operator="between">
      <formula>200</formula>
      <formula>219</formula>
    </cfRule>
    <cfRule type="cellIs" dxfId="215" priority="39" stopIfTrue="1" operator="between">
      <formula>220</formula>
      <formula>249</formula>
    </cfRule>
    <cfRule type="cellIs" dxfId="214" priority="40" stopIfTrue="1" operator="between">
      <formula>250</formula>
      <formula>300</formula>
    </cfRule>
  </conditionalFormatting>
  <conditionalFormatting sqref="D15:D16">
    <cfRule type="cellIs" dxfId="213" priority="37" operator="equal">
      <formula>300</formula>
    </cfRule>
  </conditionalFormatting>
  <conditionalFormatting sqref="M6:M7">
    <cfRule type="cellIs" dxfId="212" priority="34" stopIfTrue="1" operator="between">
      <formula>200</formula>
      <formula>219</formula>
    </cfRule>
    <cfRule type="cellIs" dxfId="211" priority="35" stopIfTrue="1" operator="between">
      <formula>220</formula>
      <formula>249</formula>
    </cfRule>
    <cfRule type="cellIs" dxfId="210" priority="36" stopIfTrue="1" operator="between">
      <formula>250</formula>
      <formula>300</formula>
    </cfRule>
  </conditionalFormatting>
  <conditionalFormatting sqref="M6:M7">
    <cfRule type="cellIs" dxfId="209" priority="33" operator="equal">
      <formula>300</formula>
    </cfRule>
  </conditionalFormatting>
  <conditionalFormatting sqref="M15:M16">
    <cfRule type="cellIs" dxfId="208" priority="30" stopIfTrue="1" operator="between">
      <formula>200</formula>
      <formula>219</formula>
    </cfRule>
    <cfRule type="cellIs" dxfId="207" priority="31" stopIfTrue="1" operator="between">
      <formula>220</formula>
      <formula>249</formula>
    </cfRule>
    <cfRule type="cellIs" dxfId="206" priority="32" stopIfTrue="1" operator="between">
      <formula>250</formula>
      <formula>300</formula>
    </cfRule>
  </conditionalFormatting>
  <conditionalFormatting sqref="M15:M16">
    <cfRule type="cellIs" dxfId="205" priority="29" operator="equal">
      <formula>300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11"/>
  <sheetViews>
    <sheetView topLeftCell="A62" zoomScaleNormal="100" workbookViewId="0">
      <pane xSplit="1" topLeftCell="B1" activePane="topRight" state="frozen"/>
      <selection pane="topRight" activeCell="C74" sqref="C74"/>
    </sheetView>
  </sheetViews>
  <sheetFormatPr defaultRowHeight="15" customHeight="1" x14ac:dyDescent="0.35"/>
  <cols>
    <col min="1" max="1" width="5.7265625" customWidth="1"/>
    <col min="2" max="2" width="6.7265625" customWidth="1"/>
    <col min="3" max="3" width="27.26953125" customWidth="1"/>
    <col min="4" max="4" width="8.1796875" style="30" customWidth="1"/>
    <col min="5" max="5" width="7.453125" style="30" customWidth="1"/>
    <col min="6" max="18" width="9.7265625" customWidth="1"/>
    <col min="19" max="19" width="2.81640625" customWidth="1"/>
    <col min="21" max="21" width="16.54296875" customWidth="1"/>
    <col min="28" max="28" width="13.7265625" customWidth="1"/>
    <col min="29" max="29" width="16.7265625" customWidth="1"/>
  </cols>
  <sheetData>
    <row r="1" spans="1:23" s="15" customFormat="1" ht="30" customHeight="1" x14ac:dyDescent="0.35">
      <c r="A1" s="499" t="s">
        <v>207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1"/>
    </row>
    <row r="2" spans="1:23" ht="20.149999999999999" customHeight="1" x14ac:dyDescent="0.35">
      <c r="A2" s="502"/>
      <c r="B2" s="505" t="s">
        <v>0</v>
      </c>
      <c r="C2" s="505" t="s">
        <v>1</v>
      </c>
      <c r="D2" s="505" t="s">
        <v>2</v>
      </c>
      <c r="E2" s="519" t="s">
        <v>10</v>
      </c>
      <c r="F2" s="505" t="s">
        <v>3</v>
      </c>
      <c r="G2" s="505" t="s">
        <v>4</v>
      </c>
      <c r="H2" s="505" t="s">
        <v>5</v>
      </c>
      <c r="I2" s="505" t="s">
        <v>6</v>
      </c>
      <c r="J2" s="505" t="s">
        <v>7</v>
      </c>
      <c r="K2" s="505" t="s">
        <v>8</v>
      </c>
      <c r="L2" s="519" t="s">
        <v>9</v>
      </c>
      <c r="M2" s="519" t="s">
        <v>119</v>
      </c>
      <c r="N2" s="513" t="s">
        <v>11</v>
      </c>
      <c r="O2" s="513" t="s">
        <v>12</v>
      </c>
      <c r="P2" s="513" t="s">
        <v>104</v>
      </c>
      <c r="Q2" s="513" t="s">
        <v>105</v>
      </c>
      <c r="R2" s="516" t="s">
        <v>13</v>
      </c>
    </row>
    <row r="3" spans="1:23" ht="20.149999999999999" customHeight="1" x14ac:dyDescent="0.35">
      <c r="A3" s="503"/>
      <c r="B3" s="506"/>
      <c r="C3" s="506"/>
      <c r="D3" s="506"/>
      <c r="E3" s="520"/>
      <c r="F3" s="506"/>
      <c r="G3" s="506"/>
      <c r="H3" s="506"/>
      <c r="I3" s="506"/>
      <c r="J3" s="506"/>
      <c r="K3" s="506"/>
      <c r="L3" s="520"/>
      <c r="M3" s="520"/>
      <c r="N3" s="514"/>
      <c r="O3" s="514"/>
      <c r="P3" s="514"/>
      <c r="Q3" s="514"/>
      <c r="R3" s="517"/>
    </row>
    <row r="4" spans="1:23" ht="20.149999999999999" customHeight="1" x14ac:dyDescent="0.35">
      <c r="A4" s="503"/>
      <c r="B4" s="506"/>
      <c r="C4" s="506"/>
      <c r="D4" s="506"/>
      <c r="E4" s="520"/>
      <c r="F4" s="506"/>
      <c r="G4" s="506"/>
      <c r="H4" s="506"/>
      <c r="I4" s="506"/>
      <c r="J4" s="506"/>
      <c r="K4" s="506"/>
      <c r="L4" s="520"/>
      <c r="M4" s="520"/>
      <c r="N4" s="514"/>
      <c r="O4" s="514"/>
      <c r="P4" s="514"/>
      <c r="Q4" s="514"/>
      <c r="R4" s="517"/>
    </row>
    <row r="5" spans="1:23" ht="20.149999999999999" customHeight="1" thickBot="1" x14ac:dyDescent="0.4">
      <c r="A5" s="504"/>
      <c r="B5" s="506"/>
      <c r="C5" s="507"/>
      <c r="D5" s="507"/>
      <c r="E5" s="521"/>
      <c r="F5" s="506"/>
      <c r="G5" s="506"/>
      <c r="H5" s="506"/>
      <c r="I5" s="506"/>
      <c r="J5" s="506"/>
      <c r="K5" s="506"/>
      <c r="L5" s="520"/>
      <c r="M5" s="521"/>
      <c r="N5" s="515"/>
      <c r="O5" s="515"/>
      <c r="P5" s="515"/>
      <c r="Q5" s="515"/>
      <c r="R5" s="518"/>
    </row>
    <row r="6" spans="1:23" ht="18.649999999999999" customHeight="1" x14ac:dyDescent="0.45">
      <c r="A6" s="555" t="s">
        <v>14</v>
      </c>
      <c r="B6" s="73">
        <v>1</v>
      </c>
      <c r="C6" s="403" t="s">
        <v>148</v>
      </c>
      <c r="D6" s="127" t="str">
        <f>VLOOKUP(C6,Single!$C$6:$N$95,2,0)</f>
        <v>SVK</v>
      </c>
      <c r="E6" s="127">
        <f>VLOOKUP(C6,Single!$C$6:$N$95,3,0)</f>
        <v>1</v>
      </c>
      <c r="F6" s="33">
        <v>207</v>
      </c>
      <c r="G6" s="33">
        <v>199</v>
      </c>
      <c r="H6" s="33">
        <v>169</v>
      </c>
      <c r="I6" s="33">
        <v>205</v>
      </c>
      <c r="J6" s="33">
        <v>168</v>
      </c>
      <c r="K6" s="33">
        <v>200</v>
      </c>
      <c r="L6" s="33"/>
      <c r="M6" s="38">
        <f t="shared" ref="M6:M37" si="0">E6*6</f>
        <v>6</v>
      </c>
      <c r="N6" s="38">
        <f t="shared" ref="N6:N37" si="1">SUM(F6:M6)</f>
        <v>1154</v>
      </c>
      <c r="O6" s="56">
        <f t="shared" ref="O6:O37" si="2">AVERAGE(F6:K6)</f>
        <v>191.33333333333334</v>
      </c>
      <c r="P6" s="57">
        <f>SUM(F6:M7)</f>
        <v>2438</v>
      </c>
      <c r="Q6" s="167"/>
      <c r="R6" s="34">
        <f t="shared" ref="R6:R37" si="3">SUM(F6:M6)</f>
        <v>1154</v>
      </c>
      <c r="U6" s="360"/>
      <c r="V6" s="364"/>
      <c r="W6" s="365"/>
    </row>
    <row r="7" spans="1:23" ht="18.649999999999999" customHeight="1" thickBot="1" x14ac:dyDescent="0.5">
      <c r="A7" s="556"/>
      <c r="B7" s="74">
        <v>1</v>
      </c>
      <c r="C7" s="404" t="s">
        <v>242</v>
      </c>
      <c r="D7" s="176" t="str">
        <f>VLOOKUP(C7,Single!$C$6:$N$95,2,0)</f>
        <v>SVK</v>
      </c>
      <c r="E7" s="176">
        <f>VLOOKUP(C7,Single!$C$6:$N$95,3,0)</f>
        <v>0</v>
      </c>
      <c r="F7" s="53">
        <v>237</v>
      </c>
      <c r="G7" s="53">
        <v>158</v>
      </c>
      <c r="H7" s="53">
        <v>225</v>
      </c>
      <c r="I7" s="53">
        <v>216</v>
      </c>
      <c r="J7" s="53">
        <v>223</v>
      </c>
      <c r="K7" s="53">
        <v>225</v>
      </c>
      <c r="L7" s="53"/>
      <c r="M7" s="53">
        <f t="shared" si="0"/>
        <v>0</v>
      </c>
      <c r="N7" s="53">
        <f t="shared" si="1"/>
        <v>1284</v>
      </c>
      <c r="O7" s="168">
        <f t="shared" si="2"/>
        <v>214</v>
      </c>
      <c r="P7" s="62">
        <f>SUM(F6:M7)</f>
        <v>2438</v>
      </c>
      <c r="Q7" s="63">
        <f>AVERAGE(F6:K7)</f>
        <v>202.66666666666666</v>
      </c>
      <c r="R7" s="55">
        <f t="shared" si="3"/>
        <v>1284</v>
      </c>
      <c r="U7" s="360"/>
      <c r="V7" s="364"/>
      <c r="W7" s="365"/>
    </row>
    <row r="8" spans="1:23" ht="18.649999999999999" customHeight="1" x14ac:dyDescent="0.45">
      <c r="A8" s="555" t="s">
        <v>15</v>
      </c>
      <c r="B8" s="64">
        <v>2</v>
      </c>
      <c r="C8" s="405" t="s">
        <v>135</v>
      </c>
      <c r="D8" s="103" t="str">
        <f>VLOOKUP(C8,Single!$C$6:$N$95,2,0)</f>
        <v>HUN</v>
      </c>
      <c r="E8" s="389">
        <f>VLOOKUP(C8,Single!$C$6:$N$95,3,0)</f>
        <v>5</v>
      </c>
      <c r="F8" s="33">
        <v>194</v>
      </c>
      <c r="G8" s="33">
        <v>177</v>
      </c>
      <c r="H8" s="33">
        <v>174</v>
      </c>
      <c r="I8" s="33">
        <v>184</v>
      </c>
      <c r="J8" s="33">
        <v>173</v>
      </c>
      <c r="K8" s="33">
        <v>177</v>
      </c>
      <c r="L8" s="38"/>
      <c r="M8" s="38">
        <f t="shared" si="0"/>
        <v>30</v>
      </c>
      <c r="N8" s="120">
        <f t="shared" si="1"/>
        <v>1109</v>
      </c>
      <c r="O8" s="65">
        <f t="shared" si="2"/>
        <v>179.83333333333334</v>
      </c>
      <c r="P8" s="66">
        <f>SUM(F8:M9)</f>
        <v>2343</v>
      </c>
      <c r="Q8" s="60"/>
      <c r="R8" s="47">
        <f t="shared" si="3"/>
        <v>1109</v>
      </c>
      <c r="U8" s="360"/>
      <c r="V8" s="364"/>
      <c r="W8" s="365"/>
    </row>
    <row r="9" spans="1:23" ht="18.649999999999999" customHeight="1" thickBot="1" x14ac:dyDescent="0.5">
      <c r="A9" s="556"/>
      <c r="B9" s="74">
        <v>2</v>
      </c>
      <c r="C9" s="406" t="s">
        <v>186</v>
      </c>
      <c r="D9" s="27" t="str">
        <f>VLOOKUP(C9,Single!$C$6:$N$95,2,0)</f>
        <v>HUN</v>
      </c>
      <c r="E9" s="27">
        <f>VLOOKUP(C9,Single!$C$6:$N$95,3,0)</f>
        <v>5</v>
      </c>
      <c r="F9" s="53">
        <v>211</v>
      </c>
      <c r="G9" s="53">
        <v>195</v>
      </c>
      <c r="H9" s="53">
        <v>203</v>
      </c>
      <c r="I9" s="53">
        <v>196</v>
      </c>
      <c r="J9" s="53">
        <v>205</v>
      </c>
      <c r="K9" s="53">
        <v>194</v>
      </c>
      <c r="L9" s="53"/>
      <c r="M9" s="53">
        <f t="shared" si="0"/>
        <v>30</v>
      </c>
      <c r="N9" s="169">
        <f t="shared" si="1"/>
        <v>1234</v>
      </c>
      <c r="O9" s="168">
        <f t="shared" si="2"/>
        <v>200.66666666666666</v>
      </c>
      <c r="P9" s="62">
        <f>SUM(F8:M9)</f>
        <v>2343</v>
      </c>
      <c r="Q9" s="63">
        <f>AVERAGE(F8:K9)</f>
        <v>190.25</v>
      </c>
      <c r="R9" s="55">
        <f t="shared" si="3"/>
        <v>1234</v>
      </c>
      <c r="U9" s="360"/>
      <c r="V9" s="364"/>
      <c r="W9" s="365"/>
    </row>
    <row r="10" spans="1:23" ht="18.649999999999999" customHeight="1" x14ac:dyDescent="0.45">
      <c r="A10" s="555" t="s">
        <v>16</v>
      </c>
      <c r="B10" s="73">
        <v>1</v>
      </c>
      <c r="C10" s="407" t="s">
        <v>169</v>
      </c>
      <c r="D10" s="263" t="str">
        <f>VLOOKUP(C10,Single!$C$6:$N$95,2,0)</f>
        <v>CZE</v>
      </c>
      <c r="E10" s="29">
        <f>VLOOKUP(C10,Single!$C$6:$N$95,3,0)</f>
        <v>0</v>
      </c>
      <c r="F10" s="33">
        <v>180</v>
      </c>
      <c r="G10" s="33">
        <v>177</v>
      </c>
      <c r="H10" s="33">
        <v>173</v>
      </c>
      <c r="I10" s="33">
        <v>211</v>
      </c>
      <c r="J10" s="33">
        <v>188</v>
      </c>
      <c r="K10" s="33">
        <v>159</v>
      </c>
      <c r="L10" s="33">
        <v>48</v>
      </c>
      <c r="M10" s="33">
        <f t="shared" si="0"/>
        <v>0</v>
      </c>
      <c r="N10" s="171">
        <f t="shared" si="1"/>
        <v>1136</v>
      </c>
      <c r="O10" s="56">
        <f t="shared" si="2"/>
        <v>181.33333333333334</v>
      </c>
      <c r="P10" s="57">
        <f>SUM(F10:M11)</f>
        <v>2310</v>
      </c>
      <c r="Q10" s="167"/>
      <c r="R10" s="34">
        <f t="shared" si="3"/>
        <v>1136</v>
      </c>
      <c r="U10" s="360"/>
      <c r="V10" s="364"/>
      <c r="W10" s="365"/>
    </row>
    <row r="11" spans="1:23" ht="18.649999999999999" customHeight="1" thickBot="1" x14ac:dyDescent="0.5">
      <c r="A11" s="556"/>
      <c r="B11" s="74">
        <v>1</v>
      </c>
      <c r="C11" s="408" t="s">
        <v>170</v>
      </c>
      <c r="D11" s="28" t="str">
        <f>VLOOKUP(C11,Single!$C$6:$N$95,2,0)</f>
        <v>CZE</v>
      </c>
      <c r="E11" s="53">
        <f>VLOOKUP(C11,Single!$C$6:$N$95,3,0)</f>
        <v>3</v>
      </c>
      <c r="F11" s="53">
        <v>200</v>
      </c>
      <c r="G11" s="53">
        <v>165</v>
      </c>
      <c r="H11" s="53">
        <v>203</v>
      </c>
      <c r="I11" s="53">
        <v>192</v>
      </c>
      <c r="J11" s="53">
        <v>156</v>
      </c>
      <c r="K11" s="53">
        <v>192</v>
      </c>
      <c r="L11" s="53">
        <v>48</v>
      </c>
      <c r="M11" s="53">
        <f t="shared" si="0"/>
        <v>18</v>
      </c>
      <c r="N11" s="169">
        <f t="shared" si="1"/>
        <v>1174</v>
      </c>
      <c r="O11" s="168">
        <f t="shared" si="2"/>
        <v>184.66666666666666</v>
      </c>
      <c r="P11" s="62">
        <f>SUM(F10:M11)</f>
        <v>2310</v>
      </c>
      <c r="Q11" s="63">
        <f>AVERAGE(F10:K11)</f>
        <v>183</v>
      </c>
      <c r="R11" s="55">
        <f t="shared" si="3"/>
        <v>1174</v>
      </c>
      <c r="U11" s="360"/>
      <c r="V11" s="364"/>
      <c r="W11" s="365"/>
    </row>
    <row r="12" spans="1:23" ht="18.649999999999999" customHeight="1" x14ac:dyDescent="0.45">
      <c r="A12" s="555" t="s">
        <v>17</v>
      </c>
      <c r="B12" s="73">
        <v>2</v>
      </c>
      <c r="C12" s="409" t="s">
        <v>176</v>
      </c>
      <c r="D12" s="29" t="str">
        <f>VLOOKUP(C12,Single!$C$6:$N$95,2,0)</f>
        <v>POL</v>
      </c>
      <c r="E12" s="237">
        <f>VLOOKUP(C12,Single!$C$6:$N$95,3,0)</f>
        <v>7</v>
      </c>
      <c r="F12" s="38">
        <v>183</v>
      </c>
      <c r="G12" s="33">
        <v>188</v>
      </c>
      <c r="H12" s="33">
        <v>159</v>
      </c>
      <c r="I12" s="33">
        <v>162</v>
      </c>
      <c r="J12" s="33">
        <v>177</v>
      </c>
      <c r="K12" s="33">
        <v>188</v>
      </c>
      <c r="L12" s="33">
        <v>48</v>
      </c>
      <c r="M12" s="33">
        <f t="shared" si="0"/>
        <v>42</v>
      </c>
      <c r="N12" s="171">
        <f t="shared" si="1"/>
        <v>1147</v>
      </c>
      <c r="O12" s="56">
        <f t="shared" si="2"/>
        <v>176.16666666666666</v>
      </c>
      <c r="P12" s="57">
        <f>SUM(F12:M13)</f>
        <v>2290</v>
      </c>
      <c r="Q12" s="167"/>
      <c r="R12" s="34">
        <f t="shared" si="3"/>
        <v>1147</v>
      </c>
      <c r="U12" s="360"/>
      <c r="V12" s="364"/>
      <c r="W12" s="365"/>
    </row>
    <row r="13" spans="1:23" ht="18.649999999999999" customHeight="1" thickBot="1" x14ac:dyDescent="0.5">
      <c r="A13" s="556"/>
      <c r="B13" s="74">
        <v>2</v>
      </c>
      <c r="C13" s="406" t="s">
        <v>196</v>
      </c>
      <c r="D13" s="28" t="str">
        <f>VLOOKUP(C13,Single!$C$6:$N$95,2,0)</f>
        <v>POL</v>
      </c>
      <c r="E13" s="28">
        <f>VLOOKUP(C13,Single!$C$6:$N$95,3,0)</f>
        <v>3</v>
      </c>
      <c r="F13" s="53">
        <v>189</v>
      </c>
      <c r="G13" s="53">
        <v>190</v>
      </c>
      <c r="H13" s="53">
        <v>163</v>
      </c>
      <c r="I13" s="53">
        <v>184</v>
      </c>
      <c r="J13" s="53">
        <v>179</v>
      </c>
      <c r="K13" s="53">
        <v>220</v>
      </c>
      <c r="L13" s="53"/>
      <c r="M13" s="53">
        <f t="shared" si="0"/>
        <v>18</v>
      </c>
      <c r="N13" s="169">
        <f t="shared" si="1"/>
        <v>1143</v>
      </c>
      <c r="O13" s="168">
        <f t="shared" si="2"/>
        <v>187.5</v>
      </c>
      <c r="P13" s="62">
        <f>SUM(F12:M13)</f>
        <v>2290</v>
      </c>
      <c r="Q13" s="63">
        <f>AVERAGE(F12:K13)</f>
        <v>181.83333333333334</v>
      </c>
      <c r="R13" s="55">
        <f t="shared" si="3"/>
        <v>1143</v>
      </c>
      <c r="U13" s="360"/>
      <c r="V13" s="366"/>
      <c r="W13" s="367"/>
    </row>
    <row r="14" spans="1:23" ht="18.649999999999999" customHeight="1" x14ac:dyDescent="0.35">
      <c r="A14" s="555" t="s">
        <v>18</v>
      </c>
      <c r="B14" s="64">
        <v>1</v>
      </c>
      <c r="C14" s="407" t="s">
        <v>142</v>
      </c>
      <c r="D14" s="147" t="str">
        <f>VLOOKUP(C14,Single!$C$6:$N$95,2,0)</f>
        <v>CZE</v>
      </c>
      <c r="E14" s="148">
        <f>VLOOKUP(C14,Single!$C$6:$N$95,3,0)</f>
        <v>8</v>
      </c>
      <c r="F14" s="33">
        <v>170</v>
      </c>
      <c r="G14" s="33">
        <v>189</v>
      </c>
      <c r="H14" s="33">
        <v>171</v>
      </c>
      <c r="I14" s="33">
        <v>180</v>
      </c>
      <c r="J14" s="33">
        <v>183</v>
      </c>
      <c r="K14" s="33">
        <v>207</v>
      </c>
      <c r="L14" s="38"/>
      <c r="M14" s="38">
        <f t="shared" si="0"/>
        <v>48</v>
      </c>
      <c r="N14" s="120">
        <f t="shared" si="1"/>
        <v>1148</v>
      </c>
      <c r="O14" s="233">
        <f t="shared" si="2"/>
        <v>183.33333333333334</v>
      </c>
      <c r="P14" s="331">
        <f>SUM(F14:M15)</f>
        <v>2287</v>
      </c>
      <c r="Q14" s="332"/>
      <c r="R14" s="47">
        <f t="shared" si="3"/>
        <v>1148</v>
      </c>
      <c r="U14" s="360"/>
      <c r="V14" s="342"/>
      <c r="W14" s="365"/>
    </row>
    <row r="15" spans="1:23" ht="18.649999999999999" customHeight="1" thickBot="1" x14ac:dyDescent="0.5">
      <c r="A15" s="556"/>
      <c r="B15" s="74">
        <v>1</v>
      </c>
      <c r="C15" s="407" t="s">
        <v>161</v>
      </c>
      <c r="D15" s="147" t="str">
        <f>VLOOKUP(C15,Single!$C$6:$N$95,2,0)</f>
        <v>SVK</v>
      </c>
      <c r="E15" s="148">
        <f>VLOOKUP(C15,Single!$C$6:$N$95,3,0)</f>
        <v>3</v>
      </c>
      <c r="F15" s="53">
        <v>196</v>
      </c>
      <c r="G15" s="53">
        <v>179</v>
      </c>
      <c r="H15" s="53">
        <v>192</v>
      </c>
      <c r="I15" s="53">
        <v>185</v>
      </c>
      <c r="J15" s="53">
        <v>155</v>
      </c>
      <c r="K15" s="53">
        <v>166</v>
      </c>
      <c r="L15" s="177">
        <v>48</v>
      </c>
      <c r="M15" s="53">
        <f t="shared" si="0"/>
        <v>18</v>
      </c>
      <c r="N15" s="169">
        <f t="shared" si="1"/>
        <v>1139</v>
      </c>
      <c r="O15" s="178">
        <f t="shared" si="2"/>
        <v>178.83333333333334</v>
      </c>
      <c r="P15" s="155">
        <f>SUM(F14:M15)</f>
        <v>2287</v>
      </c>
      <c r="Q15" s="211">
        <f>AVERAGE(F14:K15)</f>
        <v>181.08333333333334</v>
      </c>
      <c r="R15" s="55">
        <f t="shared" si="3"/>
        <v>1139</v>
      </c>
      <c r="U15" s="360"/>
      <c r="V15" s="366"/>
      <c r="W15" s="367"/>
    </row>
    <row r="16" spans="1:23" ht="18.649999999999999" customHeight="1" x14ac:dyDescent="0.35">
      <c r="A16" s="555" t="s">
        <v>19</v>
      </c>
      <c r="B16" s="73">
        <v>1</v>
      </c>
      <c r="C16" s="410" t="s">
        <v>157</v>
      </c>
      <c r="D16" s="388" t="s">
        <v>137</v>
      </c>
      <c r="E16" s="390">
        <v>6</v>
      </c>
      <c r="F16" s="170">
        <v>178</v>
      </c>
      <c r="G16" s="170">
        <v>223</v>
      </c>
      <c r="H16" s="170">
        <v>213</v>
      </c>
      <c r="I16" s="170">
        <v>205</v>
      </c>
      <c r="J16" s="170">
        <v>177</v>
      </c>
      <c r="K16" s="170">
        <v>157</v>
      </c>
      <c r="L16" s="33"/>
      <c r="M16" s="33">
        <f t="shared" si="0"/>
        <v>36</v>
      </c>
      <c r="N16" s="171">
        <f t="shared" si="1"/>
        <v>1189</v>
      </c>
      <c r="O16" s="56">
        <f t="shared" si="2"/>
        <v>192.16666666666666</v>
      </c>
      <c r="P16" s="57">
        <f>SUM(F16:M17)</f>
        <v>2238</v>
      </c>
      <c r="Q16" s="167"/>
      <c r="R16" s="34">
        <f t="shared" si="3"/>
        <v>1189</v>
      </c>
      <c r="U16" s="360"/>
      <c r="V16" s="342"/>
      <c r="W16" s="365"/>
    </row>
    <row r="17" spans="1:23" ht="18.649999999999999" customHeight="1" thickBot="1" x14ac:dyDescent="0.5">
      <c r="A17" s="557"/>
      <c r="B17" s="69">
        <v>1</v>
      </c>
      <c r="C17" s="411" t="s">
        <v>140</v>
      </c>
      <c r="D17" s="329" t="str">
        <f>VLOOKUP(C17,Single!$C$6:$N$95,2,0)</f>
        <v>SVK</v>
      </c>
      <c r="E17" s="239">
        <f>VLOOKUP(C17,Single!$C$6:$N$95,3,0)</f>
        <v>3</v>
      </c>
      <c r="F17" s="53">
        <v>182</v>
      </c>
      <c r="G17" s="53">
        <v>152</v>
      </c>
      <c r="H17" s="53">
        <v>201</v>
      </c>
      <c r="I17" s="53">
        <v>151</v>
      </c>
      <c r="J17" s="53">
        <v>187</v>
      </c>
      <c r="K17" s="53">
        <v>158</v>
      </c>
      <c r="L17" s="45"/>
      <c r="M17" s="45">
        <f t="shared" si="0"/>
        <v>18</v>
      </c>
      <c r="N17" s="172">
        <f t="shared" si="1"/>
        <v>1049</v>
      </c>
      <c r="O17" s="173">
        <f t="shared" si="2"/>
        <v>171.83333333333334</v>
      </c>
      <c r="P17" s="71">
        <f>SUM(F16:M17)</f>
        <v>2238</v>
      </c>
      <c r="Q17" s="72">
        <f>AVERAGE(F16:K17)</f>
        <v>182</v>
      </c>
      <c r="R17" s="46">
        <f t="shared" si="3"/>
        <v>1049</v>
      </c>
      <c r="U17" s="360"/>
      <c r="V17" s="366"/>
      <c r="W17" s="367"/>
    </row>
    <row r="18" spans="1:23" ht="18.649999999999999" customHeight="1" x14ac:dyDescent="0.45">
      <c r="A18" s="555" t="s">
        <v>20</v>
      </c>
      <c r="B18" s="73">
        <v>2</v>
      </c>
      <c r="C18" s="412" t="s">
        <v>159</v>
      </c>
      <c r="D18" s="123" t="str">
        <f>VLOOKUP(C18,Single!$C$6:$N$95,2,0)</f>
        <v>HUN</v>
      </c>
      <c r="E18" s="237">
        <f>VLOOKUP(C18,Single!$C$6:$N$95,3,0)</f>
        <v>1</v>
      </c>
      <c r="F18" s="33">
        <v>187</v>
      </c>
      <c r="G18" s="33">
        <v>232</v>
      </c>
      <c r="H18" s="33">
        <v>190</v>
      </c>
      <c r="I18" s="33">
        <v>163</v>
      </c>
      <c r="J18" s="33">
        <v>194</v>
      </c>
      <c r="K18" s="33">
        <v>182</v>
      </c>
      <c r="L18" s="33"/>
      <c r="M18" s="33">
        <f t="shared" si="0"/>
        <v>6</v>
      </c>
      <c r="N18" s="171">
        <f t="shared" si="1"/>
        <v>1154</v>
      </c>
      <c r="O18" s="56">
        <f t="shared" si="2"/>
        <v>191.33333333333334</v>
      </c>
      <c r="P18" s="57">
        <f>SUM(F18:M19)</f>
        <v>2201</v>
      </c>
      <c r="Q18" s="167"/>
      <c r="R18" s="34">
        <f t="shared" si="3"/>
        <v>1154</v>
      </c>
      <c r="U18" s="360"/>
      <c r="V18" s="364"/>
      <c r="W18" s="365"/>
    </row>
    <row r="19" spans="1:23" ht="18.649999999999999" customHeight="1" thickBot="1" x14ac:dyDescent="0.5">
      <c r="A19" s="556"/>
      <c r="B19" s="74">
        <v>2</v>
      </c>
      <c r="C19" s="408" t="s">
        <v>200</v>
      </c>
      <c r="D19" s="28" t="str">
        <f>VLOOKUP(C19,Single!$C$6:$N$95,2,0)</f>
        <v>HUN</v>
      </c>
      <c r="E19" s="124">
        <f>VLOOKUP(C19,Single!$C$6:$N$95,3,0)</f>
        <v>2</v>
      </c>
      <c r="F19" s="53">
        <v>156</v>
      </c>
      <c r="G19" s="53">
        <v>144</v>
      </c>
      <c r="H19" s="53">
        <v>162</v>
      </c>
      <c r="I19" s="53">
        <v>166</v>
      </c>
      <c r="J19" s="53">
        <v>221</v>
      </c>
      <c r="K19" s="53">
        <v>186</v>
      </c>
      <c r="L19" s="53"/>
      <c r="M19" s="53">
        <f t="shared" si="0"/>
        <v>12</v>
      </c>
      <c r="N19" s="169">
        <f t="shared" si="1"/>
        <v>1047</v>
      </c>
      <c r="O19" s="168">
        <f t="shared" si="2"/>
        <v>172.5</v>
      </c>
      <c r="P19" s="62">
        <f>SUM(F18:M19)</f>
        <v>2201</v>
      </c>
      <c r="Q19" s="63">
        <f>AVERAGE(F18:K19)</f>
        <v>181.91666666666666</v>
      </c>
      <c r="R19" s="55">
        <f t="shared" si="3"/>
        <v>1047</v>
      </c>
      <c r="U19" s="360"/>
      <c r="V19" s="364"/>
      <c r="W19" s="365"/>
    </row>
    <row r="20" spans="1:23" ht="18.649999999999999" customHeight="1" x14ac:dyDescent="0.45">
      <c r="A20" s="557" t="s">
        <v>21</v>
      </c>
      <c r="B20" s="64">
        <v>2</v>
      </c>
      <c r="C20" s="413" t="s">
        <v>191</v>
      </c>
      <c r="D20" s="103" t="str">
        <f>VLOOKUP(C20,Single!$C$6:$N$95,2,0)</f>
        <v>HUN</v>
      </c>
      <c r="E20" s="44">
        <f>VLOOKUP(C20,Single!$C$6:$N$95,3,0)</f>
        <v>0</v>
      </c>
      <c r="F20" s="38">
        <v>190</v>
      </c>
      <c r="G20" s="38">
        <v>183</v>
      </c>
      <c r="H20" s="38">
        <v>154</v>
      </c>
      <c r="I20" s="38">
        <v>189</v>
      </c>
      <c r="J20" s="38">
        <v>154</v>
      </c>
      <c r="K20" s="38">
        <v>195</v>
      </c>
      <c r="L20" s="38"/>
      <c r="M20" s="38">
        <f t="shared" si="0"/>
        <v>0</v>
      </c>
      <c r="N20" s="120">
        <f t="shared" si="1"/>
        <v>1065</v>
      </c>
      <c r="O20" s="65">
        <f t="shared" si="2"/>
        <v>177.5</v>
      </c>
      <c r="P20" s="66">
        <f>SUM(F20:M21)</f>
        <v>2194</v>
      </c>
      <c r="Q20" s="60"/>
      <c r="R20" s="47">
        <f t="shared" si="3"/>
        <v>1065</v>
      </c>
      <c r="U20" s="360"/>
      <c r="V20" s="364"/>
      <c r="W20" s="365"/>
    </row>
    <row r="21" spans="1:23" ht="18.649999999999999" customHeight="1" thickBot="1" x14ac:dyDescent="0.5">
      <c r="A21" s="556"/>
      <c r="B21" s="74">
        <v>2</v>
      </c>
      <c r="C21" s="407" t="s">
        <v>192</v>
      </c>
      <c r="D21" s="28" t="str">
        <f>VLOOKUP(C21,Single!$C$6:$N$95,2,0)</f>
        <v>HUN</v>
      </c>
      <c r="E21" s="142">
        <f>VLOOKUP(C21,Single!$C$6:$N$95,3,0)</f>
        <v>1</v>
      </c>
      <c r="F21" s="53">
        <v>198</v>
      </c>
      <c r="G21" s="53">
        <v>170</v>
      </c>
      <c r="H21" s="53">
        <v>177</v>
      </c>
      <c r="I21" s="53">
        <v>173</v>
      </c>
      <c r="J21" s="53">
        <v>215</v>
      </c>
      <c r="K21" s="53">
        <v>190</v>
      </c>
      <c r="L21" s="53"/>
      <c r="M21" s="53">
        <f t="shared" si="0"/>
        <v>6</v>
      </c>
      <c r="N21" s="169">
        <f t="shared" si="1"/>
        <v>1129</v>
      </c>
      <c r="O21" s="168">
        <f t="shared" si="2"/>
        <v>187.16666666666666</v>
      </c>
      <c r="P21" s="62">
        <f>SUM(F20:M21)</f>
        <v>2194</v>
      </c>
      <c r="Q21" s="63">
        <f>AVERAGE(F20:K21)</f>
        <v>182.33333333333334</v>
      </c>
      <c r="R21" s="55">
        <f t="shared" si="3"/>
        <v>1129</v>
      </c>
      <c r="U21" s="360"/>
      <c r="V21" s="364"/>
      <c r="W21" s="365"/>
    </row>
    <row r="22" spans="1:23" ht="18.649999999999999" customHeight="1" x14ac:dyDescent="0.45">
      <c r="A22" s="555" t="s">
        <v>22</v>
      </c>
      <c r="B22" s="73">
        <v>2</v>
      </c>
      <c r="C22" s="414" t="s">
        <v>190</v>
      </c>
      <c r="D22" s="400" t="str">
        <f>VLOOKUP(C22,Single!$C$6:$N$95,2,0)</f>
        <v>CZE</v>
      </c>
      <c r="E22" s="401">
        <f>VLOOKUP(C22,Single!$C$6:$N$95,3,0)</f>
        <v>7</v>
      </c>
      <c r="F22" s="170">
        <v>177</v>
      </c>
      <c r="G22" s="170">
        <v>176</v>
      </c>
      <c r="H22" s="170">
        <v>155</v>
      </c>
      <c r="I22" s="170">
        <v>180</v>
      </c>
      <c r="J22" s="170">
        <v>157</v>
      </c>
      <c r="K22" s="170">
        <v>141</v>
      </c>
      <c r="L22" s="33">
        <v>48</v>
      </c>
      <c r="M22" s="33">
        <f t="shared" si="0"/>
        <v>42</v>
      </c>
      <c r="N22" s="171">
        <f t="shared" si="1"/>
        <v>1076</v>
      </c>
      <c r="O22" s="65">
        <f t="shared" si="2"/>
        <v>164.33333333333334</v>
      </c>
      <c r="P22" s="66">
        <f>SUM(F22:M23)</f>
        <v>2182</v>
      </c>
      <c r="Q22" s="60"/>
      <c r="R22" s="47">
        <f t="shared" si="3"/>
        <v>1076</v>
      </c>
      <c r="U22" s="360"/>
      <c r="V22" s="364"/>
      <c r="W22" s="365"/>
    </row>
    <row r="23" spans="1:23" ht="18.649999999999999" customHeight="1" thickBot="1" x14ac:dyDescent="0.5">
      <c r="A23" s="556"/>
      <c r="B23" s="74">
        <v>2</v>
      </c>
      <c r="C23" s="415" t="s">
        <v>195</v>
      </c>
      <c r="D23" s="227" t="str">
        <f>VLOOKUP(C23,Single!$C$6:$N$95,2,0)</f>
        <v>CZE</v>
      </c>
      <c r="E23" s="124">
        <f>VLOOKUP(C23,Single!$C$6:$N$95,3,0)</f>
        <v>6</v>
      </c>
      <c r="F23" s="175">
        <v>157</v>
      </c>
      <c r="G23" s="175">
        <v>170</v>
      </c>
      <c r="H23" s="175">
        <v>177</v>
      </c>
      <c r="I23" s="175">
        <v>171</v>
      </c>
      <c r="J23" s="175">
        <v>214</v>
      </c>
      <c r="K23" s="175">
        <v>181</v>
      </c>
      <c r="L23" s="53"/>
      <c r="M23" s="53">
        <f t="shared" si="0"/>
        <v>36</v>
      </c>
      <c r="N23" s="169">
        <f t="shared" si="1"/>
        <v>1106</v>
      </c>
      <c r="O23" s="168">
        <f t="shared" si="2"/>
        <v>178.33333333333334</v>
      </c>
      <c r="P23" s="62">
        <f>SUM(F22:M23)</f>
        <v>2182</v>
      </c>
      <c r="Q23" s="63">
        <f>AVERAGE(F22:K23)</f>
        <v>171.33333333333334</v>
      </c>
      <c r="R23" s="55">
        <f t="shared" si="3"/>
        <v>1106</v>
      </c>
      <c r="U23" s="360"/>
      <c r="V23" s="366"/>
      <c r="W23" s="367"/>
    </row>
    <row r="24" spans="1:23" ht="18.649999999999999" customHeight="1" x14ac:dyDescent="0.45">
      <c r="A24" s="555" t="s">
        <v>23</v>
      </c>
      <c r="B24" s="73">
        <v>1</v>
      </c>
      <c r="C24" s="412" t="s">
        <v>155</v>
      </c>
      <c r="D24" s="123" t="str">
        <f>VLOOKUP(C24,Single!$C$6:$N$95,2,0)</f>
        <v>CZE</v>
      </c>
      <c r="E24" s="123">
        <f>VLOOKUP(C24,Single!$C$6:$N$95,3,0)</f>
        <v>3</v>
      </c>
      <c r="F24" s="33">
        <v>192</v>
      </c>
      <c r="G24" s="33">
        <v>165</v>
      </c>
      <c r="H24" s="33">
        <v>167</v>
      </c>
      <c r="I24" s="33">
        <v>177</v>
      </c>
      <c r="J24" s="33">
        <v>179</v>
      </c>
      <c r="K24" s="33">
        <v>155</v>
      </c>
      <c r="L24" s="238">
        <v>48</v>
      </c>
      <c r="M24" s="33">
        <f t="shared" si="0"/>
        <v>18</v>
      </c>
      <c r="N24" s="171">
        <f t="shared" si="1"/>
        <v>1101</v>
      </c>
      <c r="O24" s="56">
        <f t="shared" si="2"/>
        <v>172.5</v>
      </c>
      <c r="P24" s="57">
        <f>SUM(F24:M25)</f>
        <v>2171</v>
      </c>
      <c r="Q24" s="167"/>
      <c r="R24" s="34">
        <f t="shared" si="3"/>
        <v>1101</v>
      </c>
      <c r="U24" s="360"/>
      <c r="V24" s="366"/>
      <c r="W24" s="367"/>
    </row>
    <row r="25" spans="1:23" ht="18.649999999999999" customHeight="1" thickBot="1" x14ac:dyDescent="0.4">
      <c r="A25" s="556"/>
      <c r="B25" s="74">
        <v>1</v>
      </c>
      <c r="C25" s="408" t="s">
        <v>185</v>
      </c>
      <c r="D25" s="27" t="str">
        <f>VLOOKUP(C25,Single!$C$6:$N$95,2,0)</f>
        <v>CZE</v>
      </c>
      <c r="E25" s="124">
        <f>VLOOKUP(C25,Single!$C$6:$N$95,3,0)</f>
        <v>0</v>
      </c>
      <c r="F25" s="53">
        <v>159</v>
      </c>
      <c r="G25" s="53">
        <v>205</v>
      </c>
      <c r="H25" s="53">
        <v>208</v>
      </c>
      <c r="I25" s="53">
        <v>162</v>
      </c>
      <c r="J25" s="53">
        <v>156</v>
      </c>
      <c r="K25" s="53">
        <v>180</v>
      </c>
      <c r="L25" s="391"/>
      <c r="M25" s="53">
        <f t="shared" si="0"/>
        <v>0</v>
      </c>
      <c r="N25" s="169">
        <f t="shared" si="1"/>
        <v>1070</v>
      </c>
      <c r="O25" s="168">
        <f t="shared" si="2"/>
        <v>178.33333333333334</v>
      </c>
      <c r="P25" s="62">
        <f>SUM(F24:M25)</f>
        <v>2171</v>
      </c>
      <c r="Q25" s="63">
        <f>AVERAGE(F24:K25)</f>
        <v>175.41666666666666</v>
      </c>
      <c r="R25" s="55">
        <f t="shared" si="3"/>
        <v>1070</v>
      </c>
      <c r="U25" s="360"/>
      <c r="V25" s="342"/>
      <c r="W25" s="365"/>
    </row>
    <row r="26" spans="1:23" ht="18.649999999999999" customHeight="1" x14ac:dyDescent="0.35">
      <c r="A26" s="555" t="s">
        <v>24</v>
      </c>
      <c r="B26" s="73">
        <v>2</v>
      </c>
      <c r="C26" s="407" t="s">
        <v>147</v>
      </c>
      <c r="D26" s="147" t="str">
        <f>VLOOKUP(C26,Single!$C$6:$N$95,2,0)</f>
        <v>HUN</v>
      </c>
      <c r="E26" s="148">
        <f>VLOOKUP(C26,Single!$C$6:$N$95,3,0)</f>
        <v>5</v>
      </c>
      <c r="F26" s="33">
        <v>165</v>
      </c>
      <c r="G26" s="33">
        <v>125</v>
      </c>
      <c r="H26" s="33">
        <v>181</v>
      </c>
      <c r="I26" s="33">
        <v>169</v>
      </c>
      <c r="J26" s="33">
        <v>186</v>
      </c>
      <c r="K26" s="33">
        <v>149</v>
      </c>
      <c r="L26" s="33"/>
      <c r="M26" s="33">
        <f t="shared" si="0"/>
        <v>30</v>
      </c>
      <c r="N26" s="33">
        <f t="shared" si="1"/>
        <v>1005</v>
      </c>
      <c r="O26" s="56">
        <f t="shared" si="2"/>
        <v>162.5</v>
      </c>
      <c r="P26" s="57">
        <f>SUM(F26:M27)</f>
        <v>2168</v>
      </c>
      <c r="Q26" s="167"/>
      <c r="R26" s="34">
        <f t="shared" si="3"/>
        <v>1005</v>
      </c>
      <c r="U26" s="360"/>
      <c r="V26" s="342"/>
      <c r="W26" s="365"/>
    </row>
    <row r="27" spans="1:23" ht="18.649999999999999" customHeight="1" thickBot="1" x14ac:dyDescent="0.5">
      <c r="A27" s="556"/>
      <c r="B27" s="74">
        <v>2</v>
      </c>
      <c r="C27" s="408" t="s">
        <v>150</v>
      </c>
      <c r="D27" s="27" t="str">
        <f>VLOOKUP(C27,Single!$C$6:$N$95,2,0)</f>
        <v>HUN</v>
      </c>
      <c r="E27" s="124">
        <f>VLOOKUP(C27,Single!$C$6:$N$95,3,0)</f>
        <v>2</v>
      </c>
      <c r="F27" s="53">
        <v>159</v>
      </c>
      <c r="G27" s="53">
        <v>177</v>
      </c>
      <c r="H27" s="53">
        <v>211</v>
      </c>
      <c r="I27" s="53">
        <v>205</v>
      </c>
      <c r="J27" s="53">
        <v>165</v>
      </c>
      <c r="K27" s="53">
        <v>186</v>
      </c>
      <c r="L27" s="53">
        <v>48</v>
      </c>
      <c r="M27" s="53">
        <f t="shared" si="0"/>
        <v>12</v>
      </c>
      <c r="N27" s="53">
        <f t="shared" si="1"/>
        <v>1163</v>
      </c>
      <c r="O27" s="168">
        <f t="shared" si="2"/>
        <v>183.83333333333334</v>
      </c>
      <c r="P27" s="62">
        <f>SUM(F26:M27)</f>
        <v>2168</v>
      </c>
      <c r="Q27" s="63">
        <f>AVERAGE(F26:K27)</f>
        <v>173.16666666666666</v>
      </c>
      <c r="R27" s="55">
        <f t="shared" si="3"/>
        <v>1163</v>
      </c>
      <c r="U27" s="360"/>
      <c r="V27" s="366"/>
      <c r="W27" s="367"/>
    </row>
    <row r="28" spans="1:23" ht="18.649999999999999" customHeight="1" x14ac:dyDescent="0.45">
      <c r="A28" s="555" t="s">
        <v>25</v>
      </c>
      <c r="B28" s="73">
        <v>2</v>
      </c>
      <c r="C28" s="416" t="s">
        <v>172</v>
      </c>
      <c r="D28" s="127" t="str">
        <f>VLOOKUP(C28,Single!$C$6:$N$95,2,0)</f>
        <v>CZE</v>
      </c>
      <c r="E28" s="127">
        <f>VLOOKUP(C28,Single!$C$6:$N$95,3,0)</f>
        <v>4</v>
      </c>
      <c r="F28" s="33">
        <v>158</v>
      </c>
      <c r="G28" s="33">
        <v>190</v>
      </c>
      <c r="H28" s="33">
        <v>189</v>
      </c>
      <c r="I28" s="33">
        <v>193</v>
      </c>
      <c r="J28" s="33">
        <v>192</v>
      </c>
      <c r="K28" s="33">
        <v>200</v>
      </c>
      <c r="L28" s="33"/>
      <c r="M28" s="33">
        <f t="shared" si="0"/>
        <v>24</v>
      </c>
      <c r="N28" s="33">
        <f t="shared" si="1"/>
        <v>1146</v>
      </c>
      <c r="O28" s="56">
        <f t="shared" si="2"/>
        <v>187</v>
      </c>
      <c r="P28" s="57">
        <f>SUM(F28:M29)</f>
        <v>2163</v>
      </c>
      <c r="Q28" s="167"/>
      <c r="R28" s="34">
        <f t="shared" si="3"/>
        <v>1146</v>
      </c>
      <c r="U28" s="360"/>
      <c r="V28" s="364"/>
      <c r="W28" s="365"/>
    </row>
    <row r="29" spans="1:23" ht="18.649999999999999" customHeight="1" thickBot="1" x14ac:dyDescent="0.5">
      <c r="A29" s="556"/>
      <c r="B29" s="74">
        <v>2</v>
      </c>
      <c r="C29" s="404" t="s">
        <v>189</v>
      </c>
      <c r="D29" s="176" t="str">
        <f>VLOOKUP(C29,Single!$C$6:$N$95,2,0)</f>
        <v>CZE</v>
      </c>
      <c r="E29" s="176">
        <f>VLOOKUP(C29,Single!$C$6:$N$95,3,0)</f>
        <v>1</v>
      </c>
      <c r="F29" s="53">
        <v>151</v>
      </c>
      <c r="G29" s="53">
        <v>173</v>
      </c>
      <c r="H29" s="53">
        <v>154</v>
      </c>
      <c r="I29" s="53">
        <v>185</v>
      </c>
      <c r="J29" s="53">
        <v>185</v>
      </c>
      <c r="K29" s="53">
        <v>163</v>
      </c>
      <c r="L29" s="53"/>
      <c r="M29" s="53">
        <f t="shared" si="0"/>
        <v>6</v>
      </c>
      <c r="N29" s="53">
        <f t="shared" si="1"/>
        <v>1017</v>
      </c>
      <c r="O29" s="168">
        <f t="shared" si="2"/>
        <v>168.5</v>
      </c>
      <c r="P29" s="62">
        <f>SUM(F28:M29)</f>
        <v>2163</v>
      </c>
      <c r="Q29" s="63">
        <f>AVERAGE(F28:K29)</f>
        <v>177.75</v>
      </c>
      <c r="R29" s="55">
        <f t="shared" si="3"/>
        <v>1017</v>
      </c>
      <c r="U29" s="360"/>
      <c r="V29" s="364"/>
      <c r="W29" s="365"/>
    </row>
    <row r="30" spans="1:23" ht="18.649999999999999" customHeight="1" x14ac:dyDescent="0.45">
      <c r="A30" s="555" t="s">
        <v>26</v>
      </c>
      <c r="B30" s="73">
        <v>1</v>
      </c>
      <c r="C30" s="417" t="s">
        <v>173</v>
      </c>
      <c r="D30" s="103" t="str">
        <f>VLOOKUP(C30,Single!$C$6:$N$95,2,0)</f>
        <v>AUT</v>
      </c>
      <c r="E30" s="103">
        <f>VLOOKUP(C30,Single!$C$6:$N$95,3,0)</f>
        <v>0</v>
      </c>
      <c r="F30" s="33">
        <v>171</v>
      </c>
      <c r="G30" s="33">
        <v>215</v>
      </c>
      <c r="H30" s="33">
        <v>189</v>
      </c>
      <c r="I30" s="33">
        <v>213</v>
      </c>
      <c r="J30" s="33">
        <v>148</v>
      </c>
      <c r="K30" s="33">
        <v>171</v>
      </c>
      <c r="L30" s="33"/>
      <c r="M30" s="33">
        <f t="shared" si="0"/>
        <v>0</v>
      </c>
      <c r="N30" s="33">
        <f t="shared" si="1"/>
        <v>1107</v>
      </c>
      <c r="O30" s="56">
        <f t="shared" si="2"/>
        <v>184.5</v>
      </c>
      <c r="P30" s="57">
        <f>SUM(F30:M31)</f>
        <v>2158</v>
      </c>
      <c r="Q30" s="167"/>
      <c r="R30" s="34">
        <f t="shared" si="3"/>
        <v>1107</v>
      </c>
      <c r="U30" s="360"/>
      <c r="V30" s="366"/>
      <c r="W30" s="368"/>
    </row>
    <row r="31" spans="1:23" ht="18.649999999999999" customHeight="1" thickBot="1" x14ac:dyDescent="0.5">
      <c r="A31" s="556"/>
      <c r="B31" s="74">
        <v>1</v>
      </c>
      <c r="C31" s="406" t="s">
        <v>175</v>
      </c>
      <c r="D31" s="27" t="str">
        <f>VLOOKUP(C31,Single!$C$6:$N$95,2,0)</f>
        <v>AUT</v>
      </c>
      <c r="E31" s="27">
        <f>VLOOKUP(C31,Single!$C$6:$N$95,3,0)</f>
        <v>2</v>
      </c>
      <c r="F31" s="53">
        <v>192</v>
      </c>
      <c r="G31" s="53">
        <v>197</v>
      </c>
      <c r="H31" s="53">
        <v>157</v>
      </c>
      <c r="I31" s="53">
        <v>178</v>
      </c>
      <c r="J31" s="53">
        <v>170</v>
      </c>
      <c r="K31" s="53">
        <v>145</v>
      </c>
      <c r="L31" s="53"/>
      <c r="M31" s="53">
        <f t="shared" si="0"/>
        <v>12</v>
      </c>
      <c r="N31" s="53">
        <f t="shared" si="1"/>
        <v>1051</v>
      </c>
      <c r="O31" s="168">
        <f t="shared" si="2"/>
        <v>173.16666666666666</v>
      </c>
      <c r="P31" s="62">
        <f>SUM(F30:M31)</f>
        <v>2158</v>
      </c>
      <c r="Q31" s="63">
        <f>AVERAGE(F30:K31)</f>
        <v>178.83333333333334</v>
      </c>
      <c r="R31" s="55">
        <f t="shared" si="3"/>
        <v>1051</v>
      </c>
      <c r="U31" s="360"/>
      <c r="V31" s="366"/>
      <c r="W31" s="367"/>
    </row>
    <row r="32" spans="1:23" ht="18.649999999999999" customHeight="1" x14ac:dyDescent="0.45">
      <c r="A32" s="555" t="s">
        <v>27</v>
      </c>
      <c r="B32" s="73">
        <v>2</v>
      </c>
      <c r="C32" s="413" t="s">
        <v>138</v>
      </c>
      <c r="D32" s="103" t="str">
        <f>VLOOKUP(C32,Single!$C$6:$N$95,2,0)</f>
        <v>CZE</v>
      </c>
      <c r="E32" s="234">
        <f>VLOOKUP(C32,Single!$C$6:$N$95,3,0)</f>
        <v>8</v>
      </c>
      <c r="F32" s="33">
        <v>172</v>
      </c>
      <c r="G32" s="33">
        <v>177</v>
      </c>
      <c r="H32" s="33">
        <v>189</v>
      </c>
      <c r="I32" s="33">
        <v>166</v>
      </c>
      <c r="J32" s="33">
        <v>152</v>
      </c>
      <c r="K32" s="33">
        <v>142</v>
      </c>
      <c r="L32" s="33"/>
      <c r="M32" s="33">
        <f t="shared" si="0"/>
        <v>48</v>
      </c>
      <c r="N32" s="33">
        <f t="shared" si="1"/>
        <v>1046</v>
      </c>
      <c r="O32" s="56">
        <f t="shared" si="2"/>
        <v>166.33333333333334</v>
      </c>
      <c r="P32" s="57">
        <f>SUM(F32:M33)</f>
        <v>2154</v>
      </c>
      <c r="Q32" s="167"/>
      <c r="R32" s="34">
        <f t="shared" si="3"/>
        <v>1046</v>
      </c>
      <c r="U32" s="360"/>
      <c r="V32" s="364"/>
      <c r="W32" s="365"/>
    </row>
    <row r="33" spans="1:23" ht="18.649999999999999" customHeight="1" thickBot="1" x14ac:dyDescent="0.4">
      <c r="A33" s="556"/>
      <c r="B33" s="74">
        <v>2</v>
      </c>
      <c r="C33" s="408" t="s">
        <v>139</v>
      </c>
      <c r="D33" s="27" t="str">
        <f>VLOOKUP(C33,Single!$C$6:$N$95,2,0)</f>
        <v>CZE</v>
      </c>
      <c r="E33" s="124">
        <f>VLOOKUP(C33,Single!$C$6:$N$95,3,0)</f>
        <v>8</v>
      </c>
      <c r="F33" s="53">
        <v>178</v>
      </c>
      <c r="G33" s="53">
        <v>160</v>
      </c>
      <c r="H33" s="53">
        <v>184</v>
      </c>
      <c r="I33" s="53">
        <v>137</v>
      </c>
      <c r="J33" s="53">
        <v>178</v>
      </c>
      <c r="K33" s="53">
        <v>175</v>
      </c>
      <c r="L33" s="53">
        <v>48</v>
      </c>
      <c r="M33" s="53">
        <f t="shared" si="0"/>
        <v>48</v>
      </c>
      <c r="N33" s="53">
        <f t="shared" si="1"/>
        <v>1108</v>
      </c>
      <c r="O33" s="168">
        <f t="shared" si="2"/>
        <v>168.66666666666666</v>
      </c>
      <c r="P33" s="62">
        <f>SUM(F32:M33)</f>
        <v>2154</v>
      </c>
      <c r="Q33" s="63">
        <f>AVERAGE(F32:K33)</f>
        <v>167.5</v>
      </c>
      <c r="R33" s="55">
        <f t="shared" si="3"/>
        <v>1108</v>
      </c>
      <c r="U33" s="360"/>
      <c r="V33" s="369"/>
      <c r="W33" s="365"/>
    </row>
    <row r="34" spans="1:23" ht="18.649999999999999" customHeight="1" x14ac:dyDescent="0.45">
      <c r="A34" s="555" t="s">
        <v>28</v>
      </c>
      <c r="B34" s="73">
        <v>1</v>
      </c>
      <c r="C34" s="413" t="s">
        <v>149</v>
      </c>
      <c r="D34" s="145" t="str">
        <f>VLOOKUP(C34,Single!$C$6:$N$95,2,0)</f>
        <v>HUN</v>
      </c>
      <c r="E34" s="38">
        <f>VLOOKUP(C34,Single!$C$6:$N$95,3,0)</f>
        <v>1</v>
      </c>
      <c r="F34" s="174">
        <v>144</v>
      </c>
      <c r="G34" s="174">
        <v>179</v>
      </c>
      <c r="H34" s="174">
        <v>179</v>
      </c>
      <c r="I34" s="174">
        <v>156</v>
      </c>
      <c r="J34" s="174">
        <v>178</v>
      </c>
      <c r="K34" s="174">
        <v>156</v>
      </c>
      <c r="L34" s="33"/>
      <c r="M34" s="33">
        <f t="shared" si="0"/>
        <v>6</v>
      </c>
      <c r="N34" s="33">
        <f t="shared" si="1"/>
        <v>998</v>
      </c>
      <c r="O34" s="56">
        <f t="shared" si="2"/>
        <v>165.33333333333334</v>
      </c>
      <c r="P34" s="57">
        <f>SUM(F34:M35)</f>
        <v>2142</v>
      </c>
      <c r="Q34" s="167"/>
      <c r="R34" s="34">
        <f t="shared" si="3"/>
        <v>998</v>
      </c>
      <c r="U34" s="360"/>
      <c r="V34" s="364"/>
      <c r="W34" s="365"/>
    </row>
    <row r="35" spans="1:23" ht="18.649999999999999" customHeight="1" thickBot="1" x14ac:dyDescent="0.5">
      <c r="A35" s="556"/>
      <c r="B35" s="74">
        <v>1</v>
      </c>
      <c r="C35" s="408" t="s">
        <v>199</v>
      </c>
      <c r="D35" s="27" t="str">
        <f>VLOOKUP(C35,Single!$C$6:$N$95,2,0)</f>
        <v>HUN</v>
      </c>
      <c r="E35" s="124">
        <f>VLOOKUP(C35,Single!$C$6:$N$95,3,0)</f>
        <v>8</v>
      </c>
      <c r="F35" s="175">
        <v>181</v>
      </c>
      <c r="G35" s="175">
        <v>188</v>
      </c>
      <c r="H35" s="175">
        <v>187</v>
      </c>
      <c r="I35" s="175">
        <v>189</v>
      </c>
      <c r="J35" s="175">
        <v>170</v>
      </c>
      <c r="K35" s="175">
        <v>181</v>
      </c>
      <c r="L35" s="53"/>
      <c r="M35" s="53">
        <f t="shared" si="0"/>
        <v>48</v>
      </c>
      <c r="N35" s="53">
        <f t="shared" si="1"/>
        <v>1144</v>
      </c>
      <c r="O35" s="168">
        <f t="shared" si="2"/>
        <v>182.66666666666666</v>
      </c>
      <c r="P35" s="62">
        <f>SUM(F34:M35)</f>
        <v>2142</v>
      </c>
      <c r="Q35" s="63">
        <f>AVERAGE(F34:K35)</f>
        <v>174</v>
      </c>
      <c r="R35" s="55">
        <f t="shared" si="3"/>
        <v>1144</v>
      </c>
      <c r="U35" s="360"/>
      <c r="V35" s="364"/>
      <c r="W35" s="365"/>
    </row>
    <row r="36" spans="1:23" ht="18.649999999999999" customHeight="1" x14ac:dyDescent="0.45">
      <c r="A36" s="555" t="s">
        <v>29</v>
      </c>
      <c r="B36" s="73">
        <v>1</v>
      </c>
      <c r="C36" s="407" t="s">
        <v>110</v>
      </c>
      <c r="D36" s="263" t="str">
        <f>VLOOKUP(C36,Single!$C$6:$N$95,2,0)</f>
        <v>HUN</v>
      </c>
      <c r="E36" s="39">
        <f>VLOOKUP(C36,Single!$C$6:$N$95,3,0)</f>
        <v>6</v>
      </c>
      <c r="F36" s="33">
        <v>175</v>
      </c>
      <c r="G36" s="33">
        <v>177</v>
      </c>
      <c r="H36" s="33">
        <v>182</v>
      </c>
      <c r="I36" s="33">
        <v>201</v>
      </c>
      <c r="J36" s="33">
        <v>150</v>
      </c>
      <c r="K36" s="33">
        <v>135</v>
      </c>
      <c r="L36" s="33"/>
      <c r="M36" s="33">
        <f t="shared" si="0"/>
        <v>36</v>
      </c>
      <c r="N36" s="33">
        <f t="shared" si="1"/>
        <v>1056</v>
      </c>
      <c r="O36" s="56">
        <f t="shared" si="2"/>
        <v>170</v>
      </c>
      <c r="P36" s="57">
        <f>SUM(F36:M37)</f>
        <v>2137</v>
      </c>
      <c r="Q36" s="167"/>
      <c r="R36" s="34">
        <f t="shared" si="3"/>
        <v>1056</v>
      </c>
      <c r="U36" s="360"/>
      <c r="V36" s="366"/>
      <c r="W36" s="367"/>
    </row>
    <row r="37" spans="1:23" ht="18.649999999999999" customHeight="1" thickBot="1" x14ac:dyDescent="0.5">
      <c r="A37" s="556"/>
      <c r="B37" s="74">
        <v>1</v>
      </c>
      <c r="C37" s="408" t="s">
        <v>167</v>
      </c>
      <c r="D37" s="27" t="str">
        <f>VLOOKUP(C37,Single!$C$6:$N$95,2,0)</f>
        <v>ESP</v>
      </c>
      <c r="E37" s="176">
        <f>VLOOKUP(C37,Single!$C$6:$N$95,3,0)</f>
        <v>8</v>
      </c>
      <c r="F37" s="53">
        <v>175</v>
      </c>
      <c r="G37" s="53">
        <v>162</v>
      </c>
      <c r="H37" s="53">
        <v>147</v>
      </c>
      <c r="I37" s="53">
        <v>198</v>
      </c>
      <c r="J37" s="53">
        <v>192</v>
      </c>
      <c r="K37" s="53">
        <v>159</v>
      </c>
      <c r="L37" s="53"/>
      <c r="M37" s="53">
        <f t="shared" si="0"/>
        <v>48</v>
      </c>
      <c r="N37" s="53">
        <f t="shared" si="1"/>
        <v>1081</v>
      </c>
      <c r="O37" s="168">
        <f t="shared" si="2"/>
        <v>172.16666666666666</v>
      </c>
      <c r="P37" s="62">
        <f>SUM(F36:M37)</f>
        <v>2137</v>
      </c>
      <c r="Q37" s="63">
        <f>AVERAGE(F36:K37)</f>
        <v>171.08333333333334</v>
      </c>
      <c r="R37" s="55">
        <f t="shared" si="3"/>
        <v>1081</v>
      </c>
      <c r="U37" s="360"/>
      <c r="V37" s="364"/>
      <c r="W37" s="365"/>
    </row>
    <row r="38" spans="1:23" ht="18.649999999999999" customHeight="1" x14ac:dyDescent="0.45">
      <c r="A38" s="555" t="s">
        <v>30</v>
      </c>
      <c r="B38" s="73">
        <v>1</v>
      </c>
      <c r="C38" s="413" t="s">
        <v>160</v>
      </c>
      <c r="D38" s="103" t="str">
        <f>VLOOKUP(C38,Single!$C$6:$N$95,2,0)</f>
        <v>CZE</v>
      </c>
      <c r="E38" s="402">
        <f>VLOOKUP(C38,Single!$C$6:$N$95,3,0)</f>
        <v>8</v>
      </c>
      <c r="F38" s="33">
        <v>145</v>
      </c>
      <c r="G38" s="33">
        <v>177</v>
      </c>
      <c r="H38" s="33">
        <v>158</v>
      </c>
      <c r="I38" s="33">
        <v>139</v>
      </c>
      <c r="J38" s="33">
        <v>131</v>
      </c>
      <c r="K38" s="33">
        <v>222</v>
      </c>
      <c r="L38" s="33">
        <v>48</v>
      </c>
      <c r="M38" s="33">
        <f t="shared" ref="M38:M73" si="4">E38*6</f>
        <v>48</v>
      </c>
      <c r="N38" s="33">
        <f t="shared" ref="N38:N69" si="5">SUM(F38:M38)</f>
        <v>1068</v>
      </c>
      <c r="O38" s="56">
        <f t="shared" ref="O38:O73" si="6">AVERAGE(F38:K38)</f>
        <v>162</v>
      </c>
      <c r="P38" s="57">
        <f>SUM(F38:M39)</f>
        <v>2100</v>
      </c>
      <c r="Q38" s="210"/>
      <c r="R38" s="212">
        <f t="shared" ref="R38:R73" si="7">SUM(F38:M38)</f>
        <v>1068</v>
      </c>
      <c r="U38" s="360"/>
      <c r="V38" s="366"/>
      <c r="W38" s="367"/>
    </row>
    <row r="39" spans="1:23" ht="18.649999999999999" customHeight="1" thickBot="1" x14ac:dyDescent="0.4">
      <c r="A39" s="556"/>
      <c r="B39" s="74">
        <v>1</v>
      </c>
      <c r="C39" s="408" t="s">
        <v>193</v>
      </c>
      <c r="D39" s="28" t="str">
        <f>VLOOKUP(C39,Single!$C$6:$N$95,2,0)</f>
        <v>CZE</v>
      </c>
      <c r="E39" s="264">
        <f>VLOOKUP(C39,Single!$C$6:$N$95,3,0)</f>
        <v>8</v>
      </c>
      <c r="F39" s="53">
        <v>141</v>
      </c>
      <c r="G39" s="53">
        <v>168</v>
      </c>
      <c r="H39" s="53">
        <v>117</v>
      </c>
      <c r="I39" s="53">
        <v>212</v>
      </c>
      <c r="J39" s="53">
        <v>171</v>
      </c>
      <c r="K39" s="53">
        <v>127</v>
      </c>
      <c r="L39" s="175">
        <v>48</v>
      </c>
      <c r="M39" s="53">
        <f t="shared" si="4"/>
        <v>48</v>
      </c>
      <c r="N39" s="53">
        <f t="shared" si="5"/>
        <v>1032</v>
      </c>
      <c r="O39" s="168">
        <f t="shared" si="6"/>
        <v>156</v>
      </c>
      <c r="P39" s="62">
        <f>SUM(F38:M39)</f>
        <v>2100</v>
      </c>
      <c r="Q39" s="97">
        <f>AVERAGE(F38:K39)</f>
        <v>159</v>
      </c>
      <c r="R39" s="213">
        <f t="shared" si="7"/>
        <v>1032</v>
      </c>
      <c r="U39" s="360"/>
    </row>
    <row r="40" spans="1:23" ht="18.649999999999999" customHeight="1" x14ac:dyDescent="0.35">
      <c r="A40" s="557" t="s">
        <v>31</v>
      </c>
      <c r="B40" s="64">
        <v>1</v>
      </c>
      <c r="C40" s="418" t="s">
        <v>108</v>
      </c>
      <c r="D40" s="145" t="str">
        <f>VLOOKUP(C40,Single!$C$6:$N$95,2,0)</f>
        <v>HUN</v>
      </c>
      <c r="E40" s="127">
        <f>VLOOKUP(C40,Single!$C$6:$N$95,3,0)</f>
        <v>3</v>
      </c>
      <c r="F40" s="38">
        <v>193</v>
      </c>
      <c r="G40" s="38">
        <v>209</v>
      </c>
      <c r="H40" s="38">
        <v>163</v>
      </c>
      <c r="I40" s="38">
        <v>180</v>
      </c>
      <c r="J40" s="38">
        <v>180</v>
      </c>
      <c r="K40" s="38">
        <v>162</v>
      </c>
      <c r="L40" s="174"/>
      <c r="M40" s="38">
        <f t="shared" si="4"/>
        <v>18</v>
      </c>
      <c r="N40" s="38">
        <f t="shared" si="5"/>
        <v>1105</v>
      </c>
      <c r="O40" s="65">
        <f t="shared" si="6"/>
        <v>181.16666666666666</v>
      </c>
      <c r="P40" s="66">
        <f>SUM(F40:M41)</f>
        <v>2085</v>
      </c>
      <c r="Q40" s="60"/>
      <c r="R40" s="34">
        <f t="shared" si="7"/>
        <v>1105</v>
      </c>
      <c r="U40" s="360"/>
    </row>
    <row r="41" spans="1:23" ht="18.649999999999999" customHeight="1" thickBot="1" x14ac:dyDescent="0.4">
      <c r="A41" s="556"/>
      <c r="B41" s="74">
        <v>1</v>
      </c>
      <c r="C41" s="419" t="s">
        <v>109</v>
      </c>
      <c r="D41" s="263" t="s">
        <v>114</v>
      </c>
      <c r="E41" s="263">
        <v>3</v>
      </c>
      <c r="F41" s="53">
        <v>213</v>
      </c>
      <c r="G41" s="53">
        <v>145</v>
      </c>
      <c r="H41" s="53">
        <v>124</v>
      </c>
      <c r="I41" s="53">
        <v>159</v>
      </c>
      <c r="J41" s="53">
        <v>151</v>
      </c>
      <c r="K41" s="53">
        <v>170</v>
      </c>
      <c r="L41" s="53"/>
      <c r="M41" s="53">
        <f t="shared" si="4"/>
        <v>18</v>
      </c>
      <c r="N41" s="53">
        <f t="shared" si="5"/>
        <v>980</v>
      </c>
      <c r="O41" s="168">
        <f t="shared" si="6"/>
        <v>160.33333333333334</v>
      </c>
      <c r="P41" s="62">
        <f>SUM(F40:M41)</f>
        <v>2085</v>
      </c>
      <c r="Q41" s="63">
        <f>AVERAGE(F40:K41)</f>
        <v>170.75</v>
      </c>
      <c r="R41" s="55">
        <f t="shared" si="7"/>
        <v>980</v>
      </c>
      <c r="U41" s="360"/>
    </row>
    <row r="42" spans="1:23" ht="18.649999999999999" customHeight="1" x14ac:dyDescent="0.35">
      <c r="A42" s="555" t="s">
        <v>32</v>
      </c>
      <c r="B42" s="73">
        <v>2</v>
      </c>
      <c r="C42" s="409" t="s">
        <v>154</v>
      </c>
      <c r="D42" s="146" t="str">
        <f>VLOOKUP(C42,Single!$C$6:$N$95,2,0)</f>
        <v>SVK</v>
      </c>
      <c r="E42" s="146">
        <f>VLOOKUP(C42,Single!$C$6:$N$95,3,0)</f>
        <v>6</v>
      </c>
      <c r="F42" s="33">
        <v>175</v>
      </c>
      <c r="G42" s="33">
        <v>132</v>
      </c>
      <c r="H42" s="33">
        <v>192</v>
      </c>
      <c r="I42" s="33">
        <v>183</v>
      </c>
      <c r="J42" s="33">
        <v>158</v>
      </c>
      <c r="K42" s="33">
        <v>180</v>
      </c>
      <c r="L42" s="33"/>
      <c r="M42" s="33">
        <f t="shared" si="4"/>
        <v>36</v>
      </c>
      <c r="N42" s="33">
        <f t="shared" si="5"/>
        <v>1056</v>
      </c>
      <c r="O42" s="56">
        <f t="shared" si="6"/>
        <v>170</v>
      </c>
      <c r="P42" s="57">
        <f>SUM(F42:M43)</f>
        <v>2084</v>
      </c>
      <c r="Q42" s="167"/>
      <c r="R42" s="34">
        <f t="shared" si="7"/>
        <v>1056</v>
      </c>
      <c r="U42" s="360"/>
    </row>
    <row r="43" spans="1:23" ht="18.649999999999999" customHeight="1" thickBot="1" x14ac:dyDescent="0.4">
      <c r="A43" s="556"/>
      <c r="B43" s="74">
        <v>2</v>
      </c>
      <c r="C43" s="420" t="s">
        <v>141</v>
      </c>
      <c r="D43" s="28" t="str">
        <f>VLOOKUP(C43,Single!$C$6:$N$95,2,0)</f>
        <v>SVK</v>
      </c>
      <c r="E43" s="28">
        <f>VLOOKUP(C43,Single!$C$6:$N$95,3,0)</f>
        <v>8</v>
      </c>
      <c r="F43" s="45">
        <v>188</v>
      </c>
      <c r="G43" s="45">
        <v>158</v>
      </c>
      <c r="H43" s="45">
        <v>145</v>
      </c>
      <c r="I43" s="45">
        <v>156</v>
      </c>
      <c r="J43" s="45">
        <v>196</v>
      </c>
      <c r="K43" s="45">
        <v>137</v>
      </c>
      <c r="L43" s="53"/>
      <c r="M43" s="53">
        <f t="shared" si="4"/>
        <v>48</v>
      </c>
      <c r="N43" s="53">
        <f t="shared" si="5"/>
        <v>1028</v>
      </c>
      <c r="O43" s="168">
        <f t="shared" si="6"/>
        <v>163.33333333333334</v>
      </c>
      <c r="P43" s="62">
        <f>SUM(F42:M43)</f>
        <v>2084</v>
      </c>
      <c r="Q43" s="63">
        <f>AVERAGE(F42:K43)</f>
        <v>166.66666666666666</v>
      </c>
      <c r="R43" s="55">
        <f t="shared" si="7"/>
        <v>1028</v>
      </c>
      <c r="U43" s="360"/>
    </row>
    <row r="44" spans="1:23" ht="18.649999999999999" customHeight="1" x14ac:dyDescent="0.35">
      <c r="A44" s="555" t="s">
        <v>33</v>
      </c>
      <c r="B44" s="73">
        <v>2</v>
      </c>
      <c r="C44" s="421" t="s">
        <v>113</v>
      </c>
      <c r="D44" s="263" t="str">
        <f>VLOOKUP(C44,Single!$C$6:$N$95,2,0)</f>
        <v>HUN</v>
      </c>
      <c r="E44" s="146">
        <f>VLOOKUP(C44,Single!$C$6:$N$95,3,0)</f>
        <v>3</v>
      </c>
      <c r="F44" s="33">
        <v>168</v>
      </c>
      <c r="G44" s="33">
        <v>157</v>
      </c>
      <c r="H44" s="33">
        <v>193</v>
      </c>
      <c r="I44" s="33">
        <v>178</v>
      </c>
      <c r="J44" s="33">
        <v>171</v>
      </c>
      <c r="K44" s="33">
        <v>161</v>
      </c>
      <c r="L44" s="33">
        <v>48</v>
      </c>
      <c r="M44" s="33">
        <f t="shared" si="4"/>
        <v>18</v>
      </c>
      <c r="N44" s="33">
        <f t="shared" si="5"/>
        <v>1094</v>
      </c>
      <c r="O44" s="56">
        <f t="shared" si="6"/>
        <v>171.33333333333334</v>
      </c>
      <c r="P44" s="57">
        <f>SUM(F44:M45)</f>
        <v>2076</v>
      </c>
      <c r="Q44" s="167"/>
      <c r="R44" s="34">
        <f t="shared" si="7"/>
        <v>1094</v>
      </c>
      <c r="U44" s="360"/>
    </row>
    <row r="45" spans="1:23" ht="18.649999999999999" customHeight="1" thickBot="1" x14ac:dyDescent="0.4">
      <c r="A45" s="556"/>
      <c r="B45" s="74">
        <v>2</v>
      </c>
      <c r="C45" s="406" t="s">
        <v>136</v>
      </c>
      <c r="D45" s="27" t="str">
        <f>VLOOKUP(C45,Single!$C$6:$N$95,2,0)</f>
        <v>HUN</v>
      </c>
      <c r="E45" s="147">
        <f>VLOOKUP(C45,Single!$C$6:$N$95,3,0)</f>
        <v>3</v>
      </c>
      <c r="F45" s="53">
        <v>141</v>
      </c>
      <c r="G45" s="53">
        <v>134</v>
      </c>
      <c r="H45" s="53">
        <v>140</v>
      </c>
      <c r="I45" s="53">
        <v>176</v>
      </c>
      <c r="J45" s="53">
        <v>178</v>
      </c>
      <c r="K45" s="53">
        <v>147</v>
      </c>
      <c r="L45" s="53">
        <v>48</v>
      </c>
      <c r="M45" s="53">
        <f t="shared" si="4"/>
        <v>18</v>
      </c>
      <c r="N45" s="53">
        <f t="shared" si="5"/>
        <v>982</v>
      </c>
      <c r="O45" s="168">
        <f t="shared" si="6"/>
        <v>152.66666666666666</v>
      </c>
      <c r="P45" s="62">
        <f>SUM(F44:M45)</f>
        <v>2076</v>
      </c>
      <c r="Q45" s="63">
        <f>AVERAGE(F44:K45)</f>
        <v>162</v>
      </c>
      <c r="R45" s="55">
        <f t="shared" si="7"/>
        <v>982</v>
      </c>
      <c r="U45" s="360"/>
    </row>
    <row r="46" spans="1:23" ht="18.649999999999999" customHeight="1" x14ac:dyDescent="0.35">
      <c r="A46" s="555" t="s">
        <v>34</v>
      </c>
      <c r="B46" s="73">
        <v>1</v>
      </c>
      <c r="C46" s="417" t="s">
        <v>144</v>
      </c>
      <c r="D46" s="145" t="str">
        <f>VLOOKUP(C46,Single!$C$6:$N$95,2,0)</f>
        <v>HUN</v>
      </c>
      <c r="E46" s="146">
        <f>VLOOKUP(C46,Single!$C$6:$N$95,3,0)</f>
        <v>1</v>
      </c>
      <c r="F46" s="38">
        <v>146</v>
      </c>
      <c r="G46" s="38">
        <v>157</v>
      </c>
      <c r="H46" s="38">
        <v>135</v>
      </c>
      <c r="I46" s="38">
        <v>175</v>
      </c>
      <c r="J46" s="38">
        <v>144</v>
      </c>
      <c r="K46" s="38">
        <v>166</v>
      </c>
      <c r="L46" s="170"/>
      <c r="M46" s="33">
        <f t="shared" si="4"/>
        <v>6</v>
      </c>
      <c r="N46" s="33">
        <f t="shared" si="5"/>
        <v>929</v>
      </c>
      <c r="O46" s="56">
        <f t="shared" si="6"/>
        <v>153.83333333333334</v>
      </c>
      <c r="P46" s="57">
        <f>SUM(F46:M47)</f>
        <v>2074</v>
      </c>
      <c r="Q46" s="167"/>
      <c r="R46" s="34">
        <f t="shared" si="7"/>
        <v>929</v>
      </c>
      <c r="U46" s="360"/>
    </row>
    <row r="47" spans="1:23" ht="18.649999999999999" customHeight="1" thickBot="1" x14ac:dyDescent="0.4">
      <c r="A47" s="556"/>
      <c r="B47" s="74">
        <v>1</v>
      </c>
      <c r="C47" s="406" t="s">
        <v>143</v>
      </c>
      <c r="D47" s="27" t="str">
        <f>VLOOKUP(C47,Single!$C$6:$N$95,2,0)</f>
        <v>HUN</v>
      </c>
      <c r="E47" s="27">
        <f>VLOOKUP(C47,Single!$C$6:$N$95,3,0)</f>
        <v>5</v>
      </c>
      <c r="F47" s="53">
        <v>179</v>
      </c>
      <c r="G47" s="53">
        <v>170</v>
      </c>
      <c r="H47" s="53">
        <v>200</v>
      </c>
      <c r="I47" s="53">
        <v>188</v>
      </c>
      <c r="J47" s="53">
        <v>201</v>
      </c>
      <c r="K47" s="53">
        <v>177</v>
      </c>
      <c r="L47" s="53"/>
      <c r="M47" s="53">
        <f t="shared" si="4"/>
        <v>30</v>
      </c>
      <c r="N47" s="53">
        <f t="shared" si="5"/>
        <v>1145</v>
      </c>
      <c r="O47" s="168">
        <f t="shared" si="6"/>
        <v>185.83333333333334</v>
      </c>
      <c r="P47" s="62">
        <f>SUM(F46:M47)</f>
        <v>2074</v>
      </c>
      <c r="Q47" s="63">
        <f>AVERAGE(F46:K47)</f>
        <v>169.83333333333334</v>
      </c>
      <c r="R47" s="55">
        <f t="shared" si="7"/>
        <v>1145</v>
      </c>
      <c r="U47" s="360"/>
    </row>
    <row r="48" spans="1:23" ht="18.649999999999999" customHeight="1" x14ac:dyDescent="0.35">
      <c r="A48" s="555" t="s">
        <v>35</v>
      </c>
      <c r="B48" s="73">
        <v>1</v>
      </c>
      <c r="C48" s="417" t="s">
        <v>181</v>
      </c>
      <c r="D48" s="145" t="str">
        <f>VLOOKUP(C48,Single!$C$6:$N$95,2,0)</f>
        <v>SVK</v>
      </c>
      <c r="E48" s="330">
        <f>VLOOKUP(C48,Single!$C$6:$N$95,3,0)</f>
        <v>6</v>
      </c>
      <c r="F48" s="33">
        <v>156</v>
      </c>
      <c r="G48" s="33">
        <v>160</v>
      </c>
      <c r="H48" s="33">
        <v>161</v>
      </c>
      <c r="I48" s="33">
        <v>159</v>
      </c>
      <c r="J48" s="33">
        <v>207</v>
      </c>
      <c r="K48" s="33">
        <v>139</v>
      </c>
      <c r="L48" s="33"/>
      <c r="M48" s="33">
        <f t="shared" si="4"/>
        <v>36</v>
      </c>
      <c r="N48" s="33">
        <f t="shared" si="5"/>
        <v>1018</v>
      </c>
      <c r="O48" s="56">
        <f t="shared" si="6"/>
        <v>163.66666666666666</v>
      </c>
      <c r="P48" s="57">
        <f>SUM(F48:M49)</f>
        <v>2073</v>
      </c>
      <c r="Q48" s="167"/>
      <c r="R48" s="34">
        <f t="shared" si="7"/>
        <v>1018</v>
      </c>
      <c r="U48" s="360"/>
    </row>
    <row r="49" spans="1:23" ht="18.649999999999999" customHeight="1" thickBot="1" x14ac:dyDescent="0.4">
      <c r="A49" s="556"/>
      <c r="B49" s="74">
        <v>1</v>
      </c>
      <c r="C49" s="420" t="s">
        <v>198</v>
      </c>
      <c r="D49" s="28" t="str">
        <f>VLOOKUP(C49,Single!$C$6:$N$95,2,0)</f>
        <v>HUN</v>
      </c>
      <c r="E49" s="28">
        <f>VLOOKUP(C49,Single!$C$6:$N$95,3,0)</f>
        <v>3</v>
      </c>
      <c r="F49" s="53">
        <v>172</v>
      </c>
      <c r="G49" s="53">
        <v>153</v>
      </c>
      <c r="H49" s="53">
        <v>184</v>
      </c>
      <c r="I49" s="53">
        <v>183</v>
      </c>
      <c r="J49" s="53">
        <v>157</v>
      </c>
      <c r="K49" s="53">
        <v>188</v>
      </c>
      <c r="L49" s="53"/>
      <c r="M49" s="53">
        <f t="shared" si="4"/>
        <v>18</v>
      </c>
      <c r="N49" s="53">
        <f t="shared" si="5"/>
        <v>1055</v>
      </c>
      <c r="O49" s="168">
        <f t="shared" si="6"/>
        <v>172.83333333333334</v>
      </c>
      <c r="P49" s="62">
        <f>SUM(F48:M49)</f>
        <v>2073</v>
      </c>
      <c r="Q49" s="63">
        <f>AVERAGE(F48:K49)</f>
        <v>168.25</v>
      </c>
      <c r="R49" s="55">
        <f t="shared" si="7"/>
        <v>1055</v>
      </c>
      <c r="U49" s="360"/>
    </row>
    <row r="50" spans="1:23" ht="18.649999999999999" customHeight="1" x14ac:dyDescent="0.35">
      <c r="A50" s="553" t="s">
        <v>36</v>
      </c>
      <c r="B50" s="73">
        <v>2</v>
      </c>
      <c r="C50" s="422" t="s">
        <v>164</v>
      </c>
      <c r="D50" s="127" t="str">
        <f>VLOOKUP(C50,Single!$C$6:$N$95,2,0)</f>
        <v>CZE</v>
      </c>
      <c r="E50" s="127">
        <f>VLOOKUP(C50,Single!$C$6:$N$95,3,0)</f>
        <v>8</v>
      </c>
      <c r="F50" s="33">
        <v>193</v>
      </c>
      <c r="G50" s="33">
        <v>163</v>
      </c>
      <c r="H50" s="33">
        <v>193</v>
      </c>
      <c r="I50" s="33">
        <v>136</v>
      </c>
      <c r="J50" s="33">
        <v>140</v>
      </c>
      <c r="K50" s="33">
        <v>167</v>
      </c>
      <c r="L50" s="33"/>
      <c r="M50" s="33">
        <f t="shared" si="4"/>
        <v>48</v>
      </c>
      <c r="N50" s="33">
        <f t="shared" si="5"/>
        <v>1040</v>
      </c>
      <c r="O50" s="56">
        <f t="shared" si="6"/>
        <v>165.33333333333334</v>
      </c>
      <c r="P50" s="57">
        <f>SUM(F50:M51)</f>
        <v>2038</v>
      </c>
      <c r="Q50" s="167"/>
      <c r="R50" s="34">
        <f t="shared" si="7"/>
        <v>1040</v>
      </c>
      <c r="U50" s="360"/>
    </row>
    <row r="51" spans="1:23" ht="18.649999999999999" customHeight="1" thickBot="1" x14ac:dyDescent="0.4">
      <c r="A51" s="554"/>
      <c r="B51" s="74">
        <v>2</v>
      </c>
      <c r="C51" s="404" t="s">
        <v>165</v>
      </c>
      <c r="D51" s="176" t="str">
        <f>VLOOKUP(C51,Single!$C$6:$N$95,2,0)</f>
        <v>CZE</v>
      </c>
      <c r="E51" s="176">
        <f>VLOOKUP(C51,Single!$C$6:$N$95,3,0)</f>
        <v>6</v>
      </c>
      <c r="F51" s="53">
        <v>150</v>
      </c>
      <c r="G51" s="53">
        <v>151</v>
      </c>
      <c r="H51" s="53">
        <v>119</v>
      </c>
      <c r="I51" s="53">
        <v>165</v>
      </c>
      <c r="J51" s="53">
        <v>164</v>
      </c>
      <c r="K51" s="53">
        <v>213</v>
      </c>
      <c r="L51" s="53"/>
      <c r="M51" s="53">
        <f t="shared" si="4"/>
        <v>36</v>
      </c>
      <c r="N51" s="53">
        <f t="shared" si="5"/>
        <v>998</v>
      </c>
      <c r="O51" s="168">
        <f t="shared" si="6"/>
        <v>160.33333333333334</v>
      </c>
      <c r="P51" s="62">
        <f>SUM(F50:M51)</f>
        <v>2038</v>
      </c>
      <c r="Q51" s="63">
        <f>AVERAGE(F50:K51)</f>
        <v>162.83333333333334</v>
      </c>
      <c r="R51" s="55">
        <f t="shared" si="7"/>
        <v>998</v>
      </c>
      <c r="U51" s="360"/>
    </row>
    <row r="52" spans="1:23" ht="18.649999999999999" customHeight="1" x14ac:dyDescent="0.35">
      <c r="A52" s="553" t="s">
        <v>37</v>
      </c>
      <c r="B52" s="73">
        <v>1</v>
      </c>
      <c r="C52" s="413" t="s">
        <v>184</v>
      </c>
      <c r="D52" s="29" t="str">
        <f>VLOOKUP(C52,Single!$C$6:$N$95,2,0)</f>
        <v>HUN</v>
      </c>
      <c r="E52" s="38">
        <f>VLOOKUP(C52,Single!$C$6:$N$95,3,0)</f>
        <v>1</v>
      </c>
      <c r="F52" s="33">
        <v>133</v>
      </c>
      <c r="G52" s="33">
        <v>143</v>
      </c>
      <c r="H52" s="33">
        <v>166</v>
      </c>
      <c r="I52" s="33">
        <v>177</v>
      </c>
      <c r="J52" s="33">
        <v>180</v>
      </c>
      <c r="K52" s="33">
        <v>191</v>
      </c>
      <c r="L52" s="33"/>
      <c r="M52" s="33">
        <f t="shared" si="4"/>
        <v>6</v>
      </c>
      <c r="N52" s="33">
        <f t="shared" si="5"/>
        <v>996</v>
      </c>
      <c r="O52" s="56">
        <f t="shared" si="6"/>
        <v>165</v>
      </c>
      <c r="P52" s="57">
        <f>SUM(F52:M53)</f>
        <v>2034</v>
      </c>
      <c r="Q52" s="167"/>
      <c r="R52" s="34">
        <f t="shared" si="7"/>
        <v>996</v>
      </c>
      <c r="U52" s="360"/>
    </row>
    <row r="53" spans="1:23" ht="18.649999999999999" customHeight="1" thickBot="1" x14ac:dyDescent="0.4">
      <c r="A53" s="554"/>
      <c r="B53" s="74">
        <v>1</v>
      </c>
      <c r="C53" s="408" t="s">
        <v>180</v>
      </c>
      <c r="D53" s="27" t="str">
        <f>VLOOKUP(C53,Single!$C$6:$N$95,2,0)</f>
        <v>HUN</v>
      </c>
      <c r="E53" s="176">
        <f>VLOOKUP(C53,Single!$C$6:$N$95,3,0)</f>
        <v>1</v>
      </c>
      <c r="F53" s="53">
        <v>178</v>
      </c>
      <c r="G53" s="53">
        <v>157</v>
      </c>
      <c r="H53" s="53">
        <v>149</v>
      </c>
      <c r="I53" s="53">
        <v>171</v>
      </c>
      <c r="J53" s="53">
        <v>160</v>
      </c>
      <c r="K53" s="53">
        <v>217</v>
      </c>
      <c r="L53" s="53"/>
      <c r="M53" s="53">
        <f t="shared" si="4"/>
        <v>6</v>
      </c>
      <c r="N53" s="53">
        <f t="shared" si="5"/>
        <v>1038</v>
      </c>
      <c r="O53" s="168">
        <f t="shared" si="6"/>
        <v>172</v>
      </c>
      <c r="P53" s="62">
        <f>SUM(F52:M53)</f>
        <v>2034</v>
      </c>
      <c r="Q53" s="63">
        <f>AVERAGE(F52:K53)</f>
        <v>168.5</v>
      </c>
      <c r="R53" s="55">
        <f t="shared" si="7"/>
        <v>1038</v>
      </c>
      <c r="U53" s="360"/>
    </row>
    <row r="54" spans="1:23" ht="18.649999999999999" customHeight="1" x14ac:dyDescent="0.35">
      <c r="A54" s="553" t="s">
        <v>38</v>
      </c>
      <c r="B54" s="73">
        <v>2</v>
      </c>
      <c r="C54" s="422" t="s">
        <v>158</v>
      </c>
      <c r="D54" s="127" t="str">
        <f>VLOOKUP(C54,Single!$C$6:$N$95,2,0)</f>
        <v>HUN</v>
      </c>
      <c r="E54" s="127">
        <f>VLOOKUP(C54,Single!$C$6:$N$95,3,0)</f>
        <v>1</v>
      </c>
      <c r="F54" s="33">
        <v>145</v>
      </c>
      <c r="G54" s="33">
        <v>153</v>
      </c>
      <c r="H54" s="33">
        <v>168</v>
      </c>
      <c r="I54" s="33">
        <v>154</v>
      </c>
      <c r="J54" s="33">
        <v>182</v>
      </c>
      <c r="K54" s="33">
        <v>177</v>
      </c>
      <c r="L54" s="33"/>
      <c r="M54" s="33">
        <f t="shared" si="4"/>
        <v>6</v>
      </c>
      <c r="N54" s="33">
        <f t="shared" si="5"/>
        <v>985</v>
      </c>
      <c r="O54" s="56">
        <f t="shared" si="6"/>
        <v>163.16666666666666</v>
      </c>
      <c r="P54" s="57">
        <f>SUM(F54:M55)</f>
        <v>1979</v>
      </c>
      <c r="Q54" s="167"/>
      <c r="R54" s="34">
        <f t="shared" si="7"/>
        <v>985</v>
      </c>
      <c r="U54" s="360"/>
    </row>
    <row r="55" spans="1:23" ht="18.649999999999999" customHeight="1" thickBot="1" x14ac:dyDescent="0.4">
      <c r="A55" s="554"/>
      <c r="B55" s="74">
        <v>2</v>
      </c>
      <c r="C55" s="404" t="s">
        <v>163</v>
      </c>
      <c r="D55" s="176" t="str">
        <f>VLOOKUP(C55,Single!$C$6:$N$95,2,0)</f>
        <v>HUN</v>
      </c>
      <c r="E55" s="176">
        <f>VLOOKUP(C55,Single!$C$6:$N$95,3,0)</f>
        <v>0</v>
      </c>
      <c r="F55" s="53">
        <v>149</v>
      </c>
      <c r="G55" s="53">
        <v>159</v>
      </c>
      <c r="H55" s="53">
        <v>189</v>
      </c>
      <c r="I55" s="53">
        <v>133</v>
      </c>
      <c r="J55" s="53">
        <v>159</v>
      </c>
      <c r="K55" s="53">
        <v>157</v>
      </c>
      <c r="L55" s="53">
        <v>48</v>
      </c>
      <c r="M55" s="53">
        <f t="shared" si="4"/>
        <v>0</v>
      </c>
      <c r="N55" s="53">
        <f t="shared" si="5"/>
        <v>994</v>
      </c>
      <c r="O55" s="168">
        <f t="shared" si="6"/>
        <v>157.66666666666666</v>
      </c>
      <c r="P55" s="62">
        <f>SUM(F54:M55)</f>
        <v>1979</v>
      </c>
      <c r="Q55" s="63">
        <f>AVERAGE(F54:K55)</f>
        <v>160.41666666666666</v>
      </c>
      <c r="R55" s="55">
        <f t="shared" si="7"/>
        <v>994</v>
      </c>
      <c r="U55" s="360"/>
    </row>
    <row r="56" spans="1:23" ht="18.649999999999999" customHeight="1" x14ac:dyDescent="0.35">
      <c r="A56" s="553" t="s">
        <v>39</v>
      </c>
      <c r="B56" s="73">
        <v>2</v>
      </c>
      <c r="C56" s="413" t="s">
        <v>182</v>
      </c>
      <c r="D56" s="145" t="str">
        <f>VLOOKUP(C56,Single!$C$6:$N$95,2,0)</f>
        <v>SVK</v>
      </c>
      <c r="E56" s="123">
        <f>VLOOKUP(C56,Single!$C$6:$N$95,3,0)</f>
        <v>2</v>
      </c>
      <c r="F56" s="33">
        <v>130</v>
      </c>
      <c r="G56" s="33">
        <v>187</v>
      </c>
      <c r="H56" s="33">
        <v>138</v>
      </c>
      <c r="I56" s="33">
        <v>180</v>
      </c>
      <c r="J56" s="33">
        <v>184</v>
      </c>
      <c r="K56" s="33">
        <v>213</v>
      </c>
      <c r="L56" s="33"/>
      <c r="M56" s="33">
        <f t="shared" si="4"/>
        <v>12</v>
      </c>
      <c r="N56" s="33">
        <f t="shared" si="5"/>
        <v>1044</v>
      </c>
      <c r="O56" s="56">
        <f t="shared" si="6"/>
        <v>172</v>
      </c>
      <c r="P56" s="57">
        <f>SUM(F56:M57)</f>
        <v>1954</v>
      </c>
      <c r="Q56" s="167"/>
      <c r="R56" s="34">
        <f t="shared" si="7"/>
        <v>1044</v>
      </c>
      <c r="U56" s="360"/>
    </row>
    <row r="57" spans="1:23" ht="18.649999999999999" customHeight="1" thickBot="1" x14ac:dyDescent="0.4">
      <c r="A57" s="554"/>
      <c r="B57" s="74">
        <v>2</v>
      </c>
      <c r="C57" s="408" t="s">
        <v>194</v>
      </c>
      <c r="D57" s="27" t="str">
        <f>VLOOKUP(C57,Single!$C$6:$N$95,2,0)</f>
        <v>SVK</v>
      </c>
      <c r="E57" s="53">
        <f>VLOOKUP(C57,Single!$C$6:$N$95,3,0)</f>
        <v>3</v>
      </c>
      <c r="F57" s="53">
        <v>192</v>
      </c>
      <c r="G57" s="53">
        <v>149</v>
      </c>
      <c r="H57" s="53">
        <v>142</v>
      </c>
      <c r="I57" s="53">
        <v>128</v>
      </c>
      <c r="J57" s="53">
        <v>131</v>
      </c>
      <c r="K57" s="53">
        <v>150</v>
      </c>
      <c r="L57" s="53"/>
      <c r="M57" s="53">
        <f t="shared" si="4"/>
        <v>18</v>
      </c>
      <c r="N57" s="53">
        <f t="shared" si="5"/>
        <v>910</v>
      </c>
      <c r="O57" s="168">
        <f t="shared" si="6"/>
        <v>148.66666666666666</v>
      </c>
      <c r="P57" s="62">
        <f>SUM(F56:M57)</f>
        <v>1954</v>
      </c>
      <c r="Q57" s="63">
        <f>AVERAGE(F56:K57)</f>
        <v>160.33333333333334</v>
      </c>
      <c r="R57" s="55">
        <f t="shared" si="7"/>
        <v>910</v>
      </c>
      <c r="U57" s="360"/>
    </row>
    <row r="58" spans="1:23" ht="18.649999999999999" customHeight="1" x14ac:dyDescent="0.35">
      <c r="A58" s="553" t="s">
        <v>40</v>
      </c>
      <c r="B58" s="73">
        <v>2</v>
      </c>
      <c r="C58" s="413" t="s">
        <v>153</v>
      </c>
      <c r="D58" s="103" t="str">
        <f>VLOOKUP(C58,Single!$C$6:$N$95,2,0)</f>
        <v>HUN</v>
      </c>
      <c r="E58" s="41">
        <f>VLOOKUP(C58,Single!$C$6:$N$95,3,0)</f>
        <v>6</v>
      </c>
      <c r="F58" s="33">
        <v>139</v>
      </c>
      <c r="G58" s="33">
        <v>171</v>
      </c>
      <c r="H58" s="33">
        <v>159</v>
      </c>
      <c r="I58" s="33">
        <v>134</v>
      </c>
      <c r="J58" s="33">
        <v>170</v>
      </c>
      <c r="K58" s="33">
        <v>177</v>
      </c>
      <c r="L58" s="33"/>
      <c r="M58" s="33">
        <f t="shared" si="4"/>
        <v>36</v>
      </c>
      <c r="N58" s="33">
        <f t="shared" si="5"/>
        <v>986</v>
      </c>
      <c r="O58" s="56">
        <f t="shared" si="6"/>
        <v>158.33333333333334</v>
      </c>
      <c r="P58" s="57">
        <f>SUM(F58:M59)</f>
        <v>1951</v>
      </c>
      <c r="Q58" s="167"/>
      <c r="R58" s="34">
        <f t="shared" si="7"/>
        <v>986</v>
      </c>
      <c r="U58" s="360"/>
    </row>
    <row r="59" spans="1:23" ht="18.649999999999999" customHeight="1" thickBot="1" x14ac:dyDescent="0.4">
      <c r="A59" s="554"/>
      <c r="B59" s="74">
        <v>2</v>
      </c>
      <c r="C59" s="408" t="s">
        <v>152</v>
      </c>
      <c r="D59" s="27" t="str">
        <f>VLOOKUP(C59,Single!$C$6:$N$95,2,0)</f>
        <v>HUN</v>
      </c>
      <c r="E59" s="124">
        <f>VLOOKUP(C59,Single!$C$6:$N$95,3,0)</f>
        <v>8</v>
      </c>
      <c r="F59" s="53">
        <v>147</v>
      </c>
      <c r="G59" s="53">
        <v>149</v>
      </c>
      <c r="H59" s="53">
        <v>157</v>
      </c>
      <c r="I59" s="53">
        <v>142</v>
      </c>
      <c r="J59" s="53">
        <v>144</v>
      </c>
      <c r="K59" s="53">
        <v>130</v>
      </c>
      <c r="L59" s="53">
        <v>48</v>
      </c>
      <c r="M59" s="53">
        <f t="shared" si="4"/>
        <v>48</v>
      </c>
      <c r="N59" s="53">
        <f t="shared" si="5"/>
        <v>965</v>
      </c>
      <c r="O59" s="168">
        <f t="shared" si="6"/>
        <v>144.83333333333334</v>
      </c>
      <c r="P59" s="62">
        <f>SUM(F58:M59)</f>
        <v>1951</v>
      </c>
      <c r="Q59" s="63">
        <f>AVERAGE(F58:K59)</f>
        <v>151.58333333333334</v>
      </c>
      <c r="R59" s="55">
        <f t="shared" si="7"/>
        <v>965</v>
      </c>
      <c r="U59" s="360"/>
    </row>
    <row r="60" spans="1:23" ht="18.649999999999999" customHeight="1" x14ac:dyDescent="0.35">
      <c r="A60" s="553" t="s">
        <v>41</v>
      </c>
      <c r="B60" s="73">
        <v>2</v>
      </c>
      <c r="C60" s="423" t="s">
        <v>166</v>
      </c>
      <c r="D60" s="127" t="str">
        <f>VLOOKUP(C60,Single!$C$6:$N$95,2,0)</f>
        <v>POL</v>
      </c>
      <c r="E60" s="148">
        <f>VLOOKUP(C60,Single!$C$6:$N$95,3,0)</f>
        <v>3</v>
      </c>
      <c r="F60" s="33">
        <v>168</v>
      </c>
      <c r="G60" s="33">
        <v>182</v>
      </c>
      <c r="H60" s="33">
        <v>145</v>
      </c>
      <c r="I60" s="33">
        <v>130</v>
      </c>
      <c r="J60" s="33">
        <v>168</v>
      </c>
      <c r="K60" s="33">
        <v>160</v>
      </c>
      <c r="L60" s="33">
        <v>48</v>
      </c>
      <c r="M60" s="33">
        <f t="shared" si="4"/>
        <v>18</v>
      </c>
      <c r="N60" s="33">
        <f t="shared" si="5"/>
        <v>1019</v>
      </c>
      <c r="O60" s="56">
        <f t="shared" si="6"/>
        <v>158.83333333333334</v>
      </c>
      <c r="P60" s="57">
        <f>SUM(F60:M61)</f>
        <v>1948</v>
      </c>
      <c r="Q60" s="167"/>
      <c r="R60" s="34">
        <f t="shared" si="7"/>
        <v>1019</v>
      </c>
      <c r="U60" s="360"/>
    </row>
    <row r="61" spans="1:23" ht="18.649999999999999" customHeight="1" thickBot="1" x14ac:dyDescent="0.5">
      <c r="A61" s="554"/>
      <c r="B61" s="74">
        <v>2</v>
      </c>
      <c r="C61" s="416" t="s">
        <v>177</v>
      </c>
      <c r="D61" s="127" t="str">
        <f>VLOOKUP(C61,Single!$C$6:$N$95,2,0)</f>
        <v>POL</v>
      </c>
      <c r="E61" s="127">
        <f>VLOOKUP(C61,Single!$C$6:$N$95,3,0)</f>
        <v>5</v>
      </c>
      <c r="F61" s="38">
        <v>162</v>
      </c>
      <c r="G61" s="38">
        <v>152</v>
      </c>
      <c r="H61" s="38">
        <v>124</v>
      </c>
      <c r="I61" s="38">
        <v>148</v>
      </c>
      <c r="J61" s="38">
        <v>164</v>
      </c>
      <c r="K61" s="38">
        <v>149</v>
      </c>
      <c r="L61" s="53"/>
      <c r="M61" s="53">
        <f t="shared" si="4"/>
        <v>30</v>
      </c>
      <c r="N61" s="53">
        <f t="shared" si="5"/>
        <v>929</v>
      </c>
      <c r="O61" s="168">
        <f t="shared" si="6"/>
        <v>149.83333333333334</v>
      </c>
      <c r="P61" s="62">
        <f>SUM(F60:M61)</f>
        <v>1948</v>
      </c>
      <c r="Q61" s="63">
        <f>AVERAGE(F60:K61)</f>
        <v>154.33333333333334</v>
      </c>
      <c r="R61" s="55">
        <f t="shared" si="7"/>
        <v>929</v>
      </c>
      <c r="U61" s="360"/>
      <c r="V61" s="366"/>
      <c r="W61" s="367"/>
    </row>
    <row r="62" spans="1:23" ht="18.649999999999999" customHeight="1" x14ac:dyDescent="0.45">
      <c r="A62" s="553" t="s">
        <v>42</v>
      </c>
      <c r="B62" s="73">
        <v>2</v>
      </c>
      <c r="C62" s="424" t="s">
        <v>197</v>
      </c>
      <c r="D62" s="29" t="str">
        <f>VLOOKUP(C62,Single!$C$6:$N$95,2,0)</f>
        <v>HUN</v>
      </c>
      <c r="E62" s="237">
        <f>VLOOKUP(C62,Single!$C$6:$N$95,3,0)</f>
        <v>0</v>
      </c>
      <c r="F62" s="33">
        <v>135</v>
      </c>
      <c r="G62" s="33">
        <v>190</v>
      </c>
      <c r="H62" s="33">
        <v>182</v>
      </c>
      <c r="I62" s="33">
        <v>119</v>
      </c>
      <c r="J62" s="33">
        <v>178</v>
      </c>
      <c r="K62" s="33">
        <v>183</v>
      </c>
      <c r="L62" s="33"/>
      <c r="M62" s="33">
        <f t="shared" si="4"/>
        <v>0</v>
      </c>
      <c r="N62" s="33">
        <f t="shared" si="5"/>
        <v>987</v>
      </c>
      <c r="O62" s="56">
        <f t="shared" si="6"/>
        <v>164.5</v>
      </c>
      <c r="P62" s="57">
        <f>SUM(F62:M63)</f>
        <v>1947</v>
      </c>
      <c r="Q62" s="167"/>
      <c r="R62" s="34">
        <f t="shared" si="7"/>
        <v>987</v>
      </c>
      <c r="U62" s="360"/>
      <c r="V62" s="366"/>
      <c r="W62" s="367"/>
    </row>
    <row r="63" spans="1:23" ht="18.649999999999999" customHeight="1" thickBot="1" x14ac:dyDescent="0.5">
      <c r="A63" s="554"/>
      <c r="B63" s="74">
        <v>2</v>
      </c>
      <c r="C63" s="408" t="s">
        <v>183</v>
      </c>
      <c r="D63" s="27" t="str">
        <f>VLOOKUP(C63,Single!$C$6:$N$95,2,0)</f>
        <v>HUN</v>
      </c>
      <c r="E63" s="124">
        <f>VLOOKUP(C63,Single!$C$6:$N$95,3,0)</f>
        <v>0</v>
      </c>
      <c r="F63" s="53">
        <v>170</v>
      </c>
      <c r="G63" s="53">
        <v>135</v>
      </c>
      <c r="H63" s="53">
        <v>149</v>
      </c>
      <c r="I63" s="53">
        <v>148</v>
      </c>
      <c r="J63" s="53">
        <v>142</v>
      </c>
      <c r="K63" s="53">
        <v>168</v>
      </c>
      <c r="L63" s="53">
        <v>48</v>
      </c>
      <c r="M63" s="53">
        <f t="shared" si="4"/>
        <v>0</v>
      </c>
      <c r="N63" s="53">
        <f t="shared" si="5"/>
        <v>960</v>
      </c>
      <c r="O63" s="168">
        <f t="shared" si="6"/>
        <v>152</v>
      </c>
      <c r="P63" s="62">
        <f>SUM(F62:M63)</f>
        <v>1947</v>
      </c>
      <c r="Q63" s="63">
        <f>AVERAGE(F62:K63)</f>
        <v>158.25</v>
      </c>
      <c r="R63" s="55">
        <f t="shared" si="7"/>
        <v>960</v>
      </c>
      <c r="U63" s="360"/>
      <c r="V63" s="366"/>
      <c r="W63" s="367"/>
    </row>
    <row r="64" spans="1:23" ht="18.649999999999999" customHeight="1" x14ac:dyDescent="0.45">
      <c r="A64" s="553" t="s">
        <v>43</v>
      </c>
      <c r="B64" s="73">
        <v>2</v>
      </c>
      <c r="C64" s="424" t="s">
        <v>156</v>
      </c>
      <c r="D64" s="29" t="str">
        <f>VLOOKUP(C64,Single!$C$6:$N$95,2,0)</f>
        <v>CZE</v>
      </c>
      <c r="E64" s="237">
        <f>VLOOKUP(C64,Single!$C$6:$N$95,3,0)</f>
        <v>8</v>
      </c>
      <c r="F64" s="33">
        <v>126</v>
      </c>
      <c r="G64" s="33">
        <v>182</v>
      </c>
      <c r="H64" s="33">
        <v>167</v>
      </c>
      <c r="I64" s="33">
        <v>144</v>
      </c>
      <c r="J64" s="33">
        <v>161</v>
      </c>
      <c r="K64" s="33">
        <v>155</v>
      </c>
      <c r="L64" s="170"/>
      <c r="M64" s="33">
        <f t="shared" si="4"/>
        <v>48</v>
      </c>
      <c r="N64" s="33">
        <f t="shared" si="5"/>
        <v>983</v>
      </c>
      <c r="O64" s="56">
        <f t="shared" si="6"/>
        <v>155.83333333333334</v>
      </c>
      <c r="P64" s="57">
        <f>SUM(F64:M65)</f>
        <v>1947</v>
      </c>
      <c r="Q64" s="167"/>
      <c r="R64" s="34">
        <f t="shared" si="7"/>
        <v>983</v>
      </c>
      <c r="U64" s="360"/>
      <c r="V64" s="366"/>
      <c r="W64" s="367"/>
    </row>
    <row r="65" spans="1:23" ht="18.649999999999999" customHeight="1" thickBot="1" x14ac:dyDescent="0.5">
      <c r="A65" s="554"/>
      <c r="B65" s="74">
        <v>2</v>
      </c>
      <c r="C65" s="408" t="s">
        <v>168</v>
      </c>
      <c r="D65" s="27" t="str">
        <f>VLOOKUP(C65,Single!$C$6:$N$95,2,0)</f>
        <v>CZE</v>
      </c>
      <c r="E65" s="142">
        <f>VLOOKUP(C65,Single!$C$6:$N$95,3,0)</f>
        <v>7</v>
      </c>
      <c r="F65" s="53">
        <v>112</v>
      </c>
      <c r="G65" s="53">
        <v>165</v>
      </c>
      <c r="H65" s="53">
        <v>180</v>
      </c>
      <c r="I65" s="53">
        <v>147</v>
      </c>
      <c r="J65" s="53">
        <v>150</v>
      </c>
      <c r="K65" s="53">
        <v>168</v>
      </c>
      <c r="L65" s="175"/>
      <c r="M65" s="53">
        <f t="shared" si="4"/>
        <v>42</v>
      </c>
      <c r="N65" s="53">
        <f t="shared" si="5"/>
        <v>964</v>
      </c>
      <c r="O65" s="168">
        <f t="shared" si="6"/>
        <v>153.66666666666666</v>
      </c>
      <c r="P65" s="62">
        <f>SUM(F64:M65)</f>
        <v>1947</v>
      </c>
      <c r="Q65" s="63">
        <f>AVERAGE(F64:K65)</f>
        <v>154.75</v>
      </c>
      <c r="R65" s="55">
        <f t="shared" si="7"/>
        <v>964</v>
      </c>
      <c r="U65" s="360"/>
      <c r="V65" s="366"/>
      <c r="W65" s="367"/>
    </row>
    <row r="66" spans="1:23" ht="18.649999999999999" customHeight="1" x14ac:dyDescent="0.45">
      <c r="A66" s="553" t="s">
        <v>44</v>
      </c>
      <c r="B66" s="73">
        <v>1</v>
      </c>
      <c r="C66" s="425" t="s">
        <v>174</v>
      </c>
      <c r="D66" s="29" t="str">
        <f>VLOOKUP(C66,Single!$C$6:$N$95,2,0)</f>
        <v>AUT</v>
      </c>
      <c r="E66" s="29">
        <f>VLOOKUP(C66,Single!$C$6:$N$95,3,0)</f>
        <v>8</v>
      </c>
      <c r="F66" s="33">
        <v>162</v>
      </c>
      <c r="G66" s="33">
        <v>145</v>
      </c>
      <c r="H66" s="33">
        <v>169</v>
      </c>
      <c r="I66" s="33">
        <v>188</v>
      </c>
      <c r="J66" s="33">
        <v>170</v>
      </c>
      <c r="K66" s="33">
        <v>161</v>
      </c>
      <c r="L66" s="33"/>
      <c r="M66" s="33">
        <f t="shared" si="4"/>
        <v>48</v>
      </c>
      <c r="N66" s="33">
        <f t="shared" si="5"/>
        <v>1043</v>
      </c>
      <c r="O66" s="56">
        <f t="shared" si="6"/>
        <v>165.83333333333334</v>
      </c>
      <c r="P66" s="57">
        <f>SUM(F66:M67)</f>
        <v>1912</v>
      </c>
      <c r="Q66" s="167"/>
      <c r="R66" s="34">
        <f t="shared" si="7"/>
        <v>1043</v>
      </c>
      <c r="U66" s="360"/>
      <c r="V66" s="366"/>
      <c r="W66" s="367"/>
    </row>
    <row r="67" spans="1:23" ht="18.649999999999999" customHeight="1" thickBot="1" x14ac:dyDescent="0.5">
      <c r="A67" s="554"/>
      <c r="B67" s="74">
        <v>1</v>
      </c>
      <c r="C67" s="406" t="s">
        <v>243</v>
      </c>
      <c r="D67" s="27" t="str">
        <f>VLOOKUP(C67,Single!$C$6:$N$95,2,0)</f>
        <v>AUT</v>
      </c>
      <c r="E67" s="27">
        <f>VLOOKUP(C67,Single!$C$6:$N$95,3,0)</f>
        <v>1</v>
      </c>
      <c r="F67" s="53">
        <v>132</v>
      </c>
      <c r="G67" s="53">
        <v>140</v>
      </c>
      <c r="H67" s="53">
        <v>139</v>
      </c>
      <c r="I67" s="53">
        <v>139</v>
      </c>
      <c r="J67" s="53">
        <v>135</v>
      </c>
      <c r="K67" s="53">
        <v>178</v>
      </c>
      <c r="L67" s="53"/>
      <c r="M67" s="53">
        <f t="shared" si="4"/>
        <v>6</v>
      </c>
      <c r="N67" s="53">
        <f t="shared" si="5"/>
        <v>869</v>
      </c>
      <c r="O67" s="168">
        <f t="shared" si="6"/>
        <v>143.83333333333334</v>
      </c>
      <c r="P67" s="62">
        <f>SUM(F66:M67)</f>
        <v>1912</v>
      </c>
      <c r="Q67" s="63">
        <f>AVERAGE(F66:K67)</f>
        <v>154.83333333333334</v>
      </c>
      <c r="R67" s="55">
        <f t="shared" si="7"/>
        <v>869</v>
      </c>
      <c r="U67" s="360"/>
      <c r="V67" s="366"/>
      <c r="W67" s="367"/>
    </row>
    <row r="68" spans="1:23" ht="18.649999999999999" customHeight="1" x14ac:dyDescent="0.35">
      <c r="A68" s="553" t="s">
        <v>45</v>
      </c>
      <c r="B68" s="73">
        <v>1</v>
      </c>
      <c r="C68" s="424" t="s">
        <v>162</v>
      </c>
      <c r="D68" s="29" t="str">
        <f>VLOOKUP(C68,Single!$C$6:$N$95,2,0)</f>
        <v>HUN</v>
      </c>
      <c r="E68" s="207">
        <f>VLOOKUP(C68,Single!$C$6:$N$95,3,0)</f>
        <v>3</v>
      </c>
      <c r="F68" s="33">
        <v>145</v>
      </c>
      <c r="G68" s="33">
        <v>136</v>
      </c>
      <c r="H68" s="33">
        <v>145</v>
      </c>
      <c r="I68" s="33">
        <v>147</v>
      </c>
      <c r="J68" s="33">
        <v>178</v>
      </c>
      <c r="K68" s="33">
        <v>168</v>
      </c>
      <c r="L68" s="33"/>
      <c r="M68" s="33">
        <f t="shared" si="4"/>
        <v>18</v>
      </c>
      <c r="N68" s="33">
        <f t="shared" si="5"/>
        <v>937</v>
      </c>
      <c r="O68" s="56">
        <f t="shared" si="6"/>
        <v>153.16666666666666</v>
      </c>
      <c r="P68" s="57">
        <f>SUM(F68:M69)</f>
        <v>1911</v>
      </c>
      <c r="Q68" s="167"/>
      <c r="R68" s="34">
        <f t="shared" si="7"/>
        <v>937</v>
      </c>
      <c r="U68" s="360"/>
      <c r="V68" s="370"/>
      <c r="W68" s="367"/>
    </row>
    <row r="69" spans="1:23" ht="18.649999999999999" customHeight="1" thickBot="1" x14ac:dyDescent="0.4">
      <c r="A69" s="554"/>
      <c r="B69" s="74">
        <v>1</v>
      </c>
      <c r="C69" s="408" t="s">
        <v>151</v>
      </c>
      <c r="D69" s="27" t="str">
        <f>VLOOKUP(C69,Single!$C$6:$N$95,2,0)</f>
        <v>HUN</v>
      </c>
      <c r="E69" s="142">
        <f>VLOOKUP(C69,Single!$C$6:$N$95,3,0)</f>
        <v>0</v>
      </c>
      <c r="F69" s="53">
        <v>206</v>
      </c>
      <c r="G69" s="53">
        <v>197</v>
      </c>
      <c r="H69" s="53">
        <v>187</v>
      </c>
      <c r="I69" s="53">
        <v>123</v>
      </c>
      <c r="J69" s="53">
        <v>116</v>
      </c>
      <c r="K69" s="53">
        <v>145</v>
      </c>
      <c r="L69" s="53"/>
      <c r="M69" s="53">
        <f t="shared" si="4"/>
        <v>0</v>
      </c>
      <c r="N69" s="53">
        <f t="shared" si="5"/>
        <v>974</v>
      </c>
      <c r="O69" s="168">
        <f t="shared" si="6"/>
        <v>162.33333333333334</v>
      </c>
      <c r="P69" s="62">
        <f>SUM(F68:M69)</f>
        <v>1911</v>
      </c>
      <c r="Q69" s="63">
        <f>AVERAGE(F68:K69)</f>
        <v>157.75</v>
      </c>
      <c r="R69" s="55">
        <f t="shared" si="7"/>
        <v>974</v>
      </c>
      <c r="U69" s="360"/>
      <c r="V69" s="370"/>
      <c r="W69" s="367"/>
    </row>
    <row r="70" spans="1:23" ht="18.649999999999999" customHeight="1" x14ac:dyDescent="0.45">
      <c r="A70" s="553" t="s">
        <v>46</v>
      </c>
      <c r="B70" s="73">
        <v>1</v>
      </c>
      <c r="C70" s="424" t="s">
        <v>179</v>
      </c>
      <c r="D70" s="29" t="str">
        <f>VLOOKUP(C70,Single!$C$6:$N$95,2,0)</f>
        <v>CZE</v>
      </c>
      <c r="E70" s="237">
        <f>VLOOKUP(C70,Single!$C$6:$N$95,3,0)</f>
        <v>6</v>
      </c>
      <c r="F70" s="33">
        <v>149</v>
      </c>
      <c r="G70" s="33">
        <v>144</v>
      </c>
      <c r="H70" s="33">
        <v>146</v>
      </c>
      <c r="I70" s="33">
        <v>174</v>
      </c>
      <c r="J70" s="33">
        <v>138</v>
      </c>
      <c r="K70" s="33">
        <v>185</v>
      </c>
      <c r="L70" s="33"/>
      <c r="M70" s="33">
        <f t="shared" si="4"/>
        <v>36</v>
      </c>
      <c r="N70" s="33">
        <f t="shared" ref="N70:N73" si="8">SUM(F70:M70)</f>
        <v>972</v>
      </c>
      <c r="O70" s="56">
        <f t="shared" si="6"/>
        <v>156</v>
      </c>
      <c r="P70" s="57">
        <f>SUM(F70:M71)</f>
        <v>1905</v>
      </c>
      <c r="Q70" s="167"/>
      <c r="R70" s="34">
        <f t="shared" si="7"/>
        <v>972</v>
      </c>
      <c r="U70" s="360"/>
      <c r="V70" s="366"/>
      <c r="W70" s="367"/>
    </row>
    <row r="71" spans="1:23" ht="18.649999999999999" customHeight="1" thickBot="1" x14ac:dyDescent="0.5">
      <c r="A71" s="554"/>
      <c r="B71" s="74">
        <v>1</v>
      </c>
      <c r="C71" s="420" t="s">
        <v>178</v>
      </c>
      <c r="D71" s="176" t="str">
        <f>VLOOKUP(C71,Single!$C$6:$N$95,2,0)</f>
        <v>CZE</v>
      </c>
      <c r="E71" s="53">
        <f>VLOOKUP(C71,Single!$C$6:$N$95,3,0)</f>
        <v>6</v>
      </c>
      <c r="F71" s="53">
        <v>120</v>
      </c>
      <c r="G71" s="53">
        <v>172</v>
      </c>
      <c r="H71" s="53">
        <v>139</v>
      </c>
      <c r="I71" s="53">
        <v>168</v>
      </c>
      <c r="J71" s="53">
        <v>135</v>
      </c>
      <c r="K71" s="53">
        <v>115</v>
      </c>
      <c r="L71" s="53">
        <v>48</v>
      </c>
      <c r="M71" s="53">
        <f t="shared" si="4"/>
        <v>36</v>
      </c>
      <c r="N71" s="53">
        <f t="shared" si="8"/>
        <v>933</v>
      </c>
      <c r="O71" s="168">
        <f t="shared" si="6"/>
        <v>141.5</v>
      </c>
      <c r="P71" s="62">
        <f>SUM(F70:M71)</f>
        <v>1905</v>
      </c>
      <c r="Q71" s="63">
        <f>AVERAGE(F70:K71)</f>
        <v>148.75</v>
      </c>
      <c r="R71" s="55">
        <f t="shared" si="7"/>
        <v>933</v>
      </c>
      <c r="U71" s="399"/>
      <c r="V71" s="366"/>
      <c r="W71" s="367"/>
    </row>
    <row r="72" spans="1:23" ht="18.649999999999999" customHeight="1" x14ac:dyDescent="0.45">
      <c r="A72" s="553" t="s">
        <v>47</v>
      </c>
      <c r="B72" s="73">
        <v>2</v>
      </c>
      <c r="C72" s="412" t="s">
        <v>187</v>
      </c>
      <c r="D72" s="123" t="str">
        <f>VLOOKUP(C72,Single!$C$6:$N$95,2,0)</f>
        <v>CZE</v>
      </c>
      <c r="E72" s="123">
        <f>VLOOKUP(C72,Single!$C$6:$N$95,3,0)</f>
        <v>2</v>
      </c>
      <c r="F72" s="33">
        <v>189</v>
      </c>
      <c r="G72" s="33">
        <v>142</v>
      </c>
      <c r="H72" s="33">
        <v>174</v>
      </c>
      <c r="I72" s="33">
        <v>142</v>
      </c>
      <c r="J72" s="33">
        <v>175</v>
      </c>
      <c r="K72" s="33">
        <v>154</v>
      </c>
      <c r="L72" s="33"/>
      <c r="M72" s="33">
        <f t="shared" si="4"/>
        <v>12</v>
      </c>
      <c r="N72" s="33">
        <f t="shared" si="8"/>
        <v>988</v>
      </c>
      <c r="O72" s="56">
        <f t="shared" si="6"/>
        <v>162.66666666666666</v>
      </c>
      <c r="P72" s="57">
        <f>SUM(F72:M73)</f>
        <v>1852</v>
      </c>
      <c r="Q72" s="167"/>
      <c r="R72" s="34">
        <f t="shared" si="7"/>
        <v>988</v>
      </c>
      <c r="U72" s="360"/>
      <c r="V72" s="366"/>
      <c r="W72" s="367"/>
    </row>
    <row r="73" spans="1:23" ht="18.649999999999999" customHeight="1" thickBot="1" x14ac:dyDescent="0.5">
      <c r="A73" s="554"/>
      <c r="B73" s="74">
        <v>2</v>
      </c>
      <c r="C73" s="404" t="s">
        <v>188</v>
      </c>
      <c r="D73" s="176" t="str">
        <f>VLOOKUP(C73,Single!$C$6:$N$95,2,0)</f>
        <v>CZE</v>
      </c>
      <c r="E73" s="176">
        <f>VLOOKUP(C73,Single!$C$6:$N$95,3,0)</f>
        <v>0</v>
      </c>
      <c r="F73" s="53">
        <v>130</v>
      </c>
      <c r="G73" s="53">
        <v>130</v>
      </c>
      <c r="H73" s="53">
        <v>135</v>
      </c>
      <c r="I73" s="53">
        <v>116</v>
      </c>
      <c r="J73" s="53">
        <v>149</v>
      </c>
      <c r="K73" s="53">
        <v>156</v>
      </c>
      <c r="L73" s="53">
        <v>48</v>
      </c>
      <c r="M73" s="53">
        <f t="shared" si="4"/>
        <v>0</v>
      </c>
      <c r="N73" s="53">
        <f t="shared" si="8"/>
        <v>864</v>
      </c>
      <c r="O73" s="168">
        <f t="shared" si="6"/>
        <v>136</v>
      </c>
      <c r="P73" s="62">
        <f>SUM(F72:M73)</f>
        <v>1852</v>
      </c>
      <c r="Q73" s="63">
        <f>AVERAGE(F72:K73)</f>
        <v>149.33333333333334</v>
      </c>
      <c r="R73" s="55">
        <f t="shared" si="7"/>
        <v>864</v>
      </c>
      <c r="U73" s="360"/>
      <c r="V73" s="366"/>
      <c r="W73" s="367"/>
    </row>
    <row r="74" spans="1:23" ht="18.649999999999999" customHeight="1" thickTop="1" x14ac:dyDescent="0.45">
      <c r="A74" s="553" t="s">
        <v>48</v>
      </c>
      <c r="B74" s="73"/>
      <c r="C74" s="94" t="s">
        <v>171</v>
      </c>
      <c r="D74" s="123" t="str">
        <f>VLOOKUP(C74,Single!$C$6:$N$95,2,0)</f>
        <v>CZE</v>
      </c>
      <c r="E74" s="123">
        <f>VLOOKUP(C74,Single!$C$6:$N$95,3,0)</f>
        <v>0</v>
      </c>
      <c r="F74" s="33"/>
      <c r="G74" s="33"/>
      <c r="H74" s="33"/>
      <c r="I74" s="33"/>
      <c r="J74" s="33"/>
      <c r="K74" s="33"/>
      <c r="L74" s="33"/>
      <c r="M74" s="33">
        <f t="shared" ref="M74:M75" si="9">E74*6</f>
        <v>0</v>
      </c>
      <c r="N74" s="33">
        <f t="shared" ref="N74:N75" si="10">SUM(F74:M74)</f>
        <v>0</v>
      </c>
      <c r="O74" s="56" t="e">
        <f t="shared" ref="O74:O93" si="11">AVERAGE(F74:K74)</f>
        <v>#DIV/0!</v>
      </c>
      <c r="P74" s="57" t="e">
        <f>SUM(F74:M75)</f>
        <v>#N/A</v>
      </c>
      <c r="Q74" s="167"/>
      <c r="R74" s="34">
        <f t="shared" ref="R74:R93" si="12">SUM(F74:M74)</f>
        <v>0</v>
      </c>
      <c r="U74" s="366"/>
      <c r="V74" s="366"/>
      <c r="W74" s="367"/>
    </row>
    <row r="75" spans="1:23" ht="18.649999999999999" customHeight="1" thickBot="1" x14ac:dyDescent="0.4">
      <c r="A75" s="554"/>
      <c r="B75" s="74"/>
      <c r="C75" s="180"/>
      <c r="D75" s="176" t="e">
        <f>VLOOKUP(C75,Single!$C$6:$N$95,2,0)</f>
        <v>#N/A</v>
      </c>
      <c r="E75" s="176" t="e">
        <f>VLOOKUP(C75,Single!$C$6:$N$95,3,0)</f>
        <v>#N/A</v>
      </c>
      <c r="F75" s="53"/>
      <c r="G75" s="53"/>
      <c r="H75" s="53"/>
      <c r="I75" s="53"/>
      <c r="J75" s="53"/>
      <c r="K75" s="53"/>
      <c r="L75" s="53"/>
      <c r="M75" s="53" t="e">
        <f t="shared" si="9"/>
        <v>#N/A</v>
      </c>
      <c r="N75" s="53" t="e">
        <f t="shared" si="10"/>
        <v>#N/A</v>
      </c>
      <c r="O75" s="168" t="e">
        <f t="shared" si="11"/>
        <v>#DIV/0!</v>
      </c>
      <c r="P75" s="62" t="e">
        <f>SUM(F74:M75)</f>
        <v>#N/A</v>
      </c>
      <c r="Q75" s="63" t="e">
        <f>AVERAGE(F74:K75)</f>
        <v>#DIV/0!</v>
      </c>
      <c r="R75" s="55" t="e">
        <f t="shared" si="12"/>
        <v>#N/A</v>
      </c>
      <c r="U75" s="370"/>
      <c r="V75" s="370"/>
      <c r="W75" s="367"/>
    </row>
    <row r="76" spans="1:23" ht="18.649999999999999" hidden="1" customHeight="1" x14ac:dyDescent="0.35">
      <c r="A76" s="553" t="s">
        <v>49</v>
      </c>
      <c r="B76" s="73"/>
      <c r="C76" s="179"/>
      <c r="D76" s="123" t="e">
        <f>VLOOKUP(C76,Single!$C$6:$N$95,2,0)</f>
        <v>#N/A</v>
      </c>
      <c r="E76" s="123" t="e">
        <f>VLOOKUP(C76,Single!$C$6:$N$95,3,0)</f>
        <v>#N/A</v>
      </c>
      <c r="F76" s="33"/>
      <c r="G76" s="33"/>
      <c r="H76" s="33"/>
      <c r="I76" s="33"/>
      <c r="J76" s="33"/>
      <c r="K76" s="33"/>
      <c r="L76" s="33"/>
      <c r="M76" s="33" t="e">
        <f t="shared" ref="M76:M93" si="13">E76*6</f>
        <v>#N/A</v>
      </c>
      <c r="N76" s="33" t="e">
        <f t="shared" ref="N76:N93" si="14">SUM(F76:M76)</f>
        <v>#N/A</v>
      </c>
      <c r="O76" s="56" t="e">
        <f t="shared" si="11"/>
        <v>#DIV/0!</v>
      </c>
      <c r="P76" s="57" t="e">
        <f>SUM(F76:M77)</f>
        <v>#N/A</v>
      </c>
      <c r="Q76" s="167"/>
      <c r="R76" s="34" t="e">
        <f t="shared" si="12"/>
        <v>#N/A</v>
      </c>
      <c r="U76" s="370"/>
      <c r="V76" s="370"/>
      <c r="W76" s="367"/>
    </row>
    <row r="77" spans="1:23" ht="18.649999999999999" hidden="1" customHeight="1" thickBot="1" x14ac:dyDescent="0.5">
      <c r="A77" s="554"/>
      <c r="B77" s="74"/>
      <c r="C77" s="180"/>
      <c r="D77" s="176" t="e">
        <f>VLOOKUP(C77,Single!$C$6:$N$95,2,0)</f>
        <v>#N/A</v>
      </c>
      <c r="E77" s="176" t="e">
        <f>VLOOKUP(C77,Single!$C$6:$N$95,3,0)</f>
        <v>#N/A</v>
      </c>
      <c r="F77" s="53"/>
      <c r="G77" s="53"/>
      <c r="H77" s="53"/>
      <c r="I77" s="53"/>
      <c r="J77" s="53"/>
      <c r="K77" s="53"/>
      <c r="L77" s="53"/>
      <c r="M77" s="53" t="e">
        <f t="shared" si="13"/>
        <v>#N/A</v>
      </c>
      <c r="N77" s="53" t="e">
        <f t="shared" si="14"/>
        <v>#N/A</v>
      </c>
      <c r="O77" s="168" t="e">
        <f t="shared" si="11"/>
        <v>#DIV/0!</v>
      </c>
      <c r="P77" s="62" t="e">
        <f>SUM(F76:M77)</f>
        <v>#N/A</v>
      </c>
      <c r="Q77" s="63" t="e">
        <f>AVERAGE(F76:K77)</f>
        <v>#DIV/0!</v>
      </c>
      <c r="R77" s="55" t="e">
        <f t="shared" si="12"/>
        <v>#N/A</v>
      </c>
      <c r="U77" s="370"/>
      <c r="V77" s="366"/>
      <c r="W77" s="367"/>
    </row>
    <row r="78" spans="1:23" ht="18.649999999999999" hidden="1" customHeight="1" x14ac:dyDescent="0.45">
      <c r="A78" s="553" t="s">
        <v>50</v>
      </c>
      <c r="B78" s="73"/>
      <c r="C78" s="179"/>
      <c r="D78" s="123" t="e">
        <f>VLOOKUP(C78,Single!$C$6:$N$95,2,0)</f>
        <v>#N/A</v>
      </c>
      <c r="E78" s="123" t="e">
        <f>VLOOKUP(C78,Single!$C$6:$N$95,3,0)</f>
        <v>#N/A</v>
      </c>
      <c r="F78" s="33"/>
      <c r="G78" s="33"/>
      <c r="H78" s="33"/>
      <c r="I78" s="33"/>
      <c r="J78" s="33"/>
      <c r="K78" s="33"/>
      <c r="L78" s="33"/>
      <c r="M78" s="33" t="e">
        <f t="shared" si="13"/>
        <v>#N/A</v>
      </c>
      <c r="N78" s="33" t="e">
        <f t="shared" si="14"/>
        <v>#N/A</v>
      </c>
      <c r="O78" s="56" t="e">
        <f t="shared" si="11"/>
        <v>#DIV/0!</v>
      </c>
      <c r="P78" s="57" t="e">
        <f>SUM(F78:M79)</f>
        <v>#N/A</v>
      </c>
      <c r="Q78" s="167"/>
      <c r="R78" s="34" t="e">
        <f t="shared" si="12"/>
        <v>#N/A</v>
      </c>
      <c r="U78" s="370"/>
      <c r="V78" s="366"/>
      <c r="W78" s="367"/>
    </row>
    <row r="79" spans="1:23" ht="18.649999999999999" hidden="1" customHeight="1" thickBot="1" x14ac:dyDescent="0.5">
      <c r="A79" s="554"/>
      <c r="B79" s="74"/>
      <c r="C79" s="180"/>
      <c r="D79" s="176" t="e">
        <f>VLOOKUP(C79,Single!$C$6:$N$95,2,0)</f>
        <v>#N/A</v>
      </c>
      <c r="E79" s="176" t="e">
        <f>VLOOKUP(C79,Single!$C$6:$N$95,3,0)</f>
        <v>#N/A</v>
      </c>
      <c r="F79" s="53"/>
      <c r="G79" s="53"/>
      <c r="H79" s="53"/>
      <c r="I79" s="53"/>
      <c r="J79" s="53"/>
      <c r="K79" s="53"/>
      <c r="L79" s="53"/>
      <c r="M79" s="53" t="e">
        <f t="shared" si="13"/>
        <v>#N/A</v>
      </c>
      <c r="N79" s="53" t="e">
        <f t="shared" si="14"/>
        <v>#N/A</v>
      </c>
      <c r="O79" s="168" t="e">
        <f t="shared" si="11"/>
        <v>#DIV/0!</v>
      </c>
      <c r="P79" s="62" t="e">
        <f>SUM(F78:M79)</f>
        <v>#N/A</v>
      </c>
      <c r="Q79" s="63" t="e">
        <f>AVERAGE(F78:K79)</f>
        <v>#DIV/0!</v>
      </c>
      <c r="R79" s="55" t="e">
        <f t="shared" si="12"/>
        <v>#N/A</v>
      </c>
      <c r="U79" s="370"/>
      <c r="V79" s="366"/>
      <c r="W79" s="367"/>
    </row>
    <row r="80" spans="1:23" ht="18.649999999999999" hidden="1" customHeight="1" x14ac:dyDescent="0.35">
      <c r="A80" s="553" t="s">
        <v>51</v>
      </c>
      <c r="B80" s="73"/>
      <c r="C80" s="179"/>
      <c r="D80" s="123" t="e">
        <f>VLOOKUP(C80,Single!$C$6:$N$95,2,0)</f>
        <v>#N/A</v>
      </c>
      <c r="E80" s="123" t="e">
        <f>VLOOKUP(C80,Single!$C$6:$N$95,3,0)</f>
        <v>#N/A</v>
      </c>
      <c r="F80" s="33"/>
      <c r="G80" s="33"/>
      <c r="H80" s="33"/>
      <c r="I80" s="33"/>
      <c r="J80" s="33"/>
      <c r="K80" s="33"/>
      <c r="L80" s="33"/>
      <c r="M80" s="33" t="e">
        <f t="shared" si="13"/>
        <v>#N/A</v>
      </c>
      <c r="N80" s="33" t="e">
        <f t="shared" si="14"/>
        <v>#N/A</v>
      </c>
      <c r="O80" s="56" t="e">
        <f t="shared" si="11"/>
        <v>#DIV/0!</v>
      </c>
      <c r="P80" s="57" t="e">
        <f>SUM(F80:M81)</f>
        <v>#N/A</v>
      </c>
      <c r="Q80" s="167"/>
      <c r="R80" s="34" t="e">
        <f t="shared" si="12"/>
        <v>#N/A</v>
      </c>
      <c r="U80" s="370"/>
      <c r="V80" s="371"/>
      <c r="W80" s="367"/>
    </row>
    <row r="81" spans="1:23" ht="18.649999999999999" hidden="1" customHeight="1" thickBot="1" x14ac:dyDescent="0.5">
      <c r="A81" s="554"/>
      <c r="B81" s="74"/>
      <c r="C81" s="180"/>
      <c r="D81" s="176" t="e">
        <f>VLOOKUP(C81,Single!$C$6:$N$95,2,0)</f>
        <v>#N/A</v>
      </c>
      <c r="E81" s="176" t="e">
        <f>VLOOKUP(C81,Single!$C$6:$N$95,3,0)</f>
        <v>#N/A</v>
      </c>
      <c r="F81" s="53"/>
      <c r="G81" s="53"/>
      <c r="H81" s="53"/>
      <c r="I81" s="53"/>
      <c r="J81" s="53"/>
      <c r="K81" s="53"/>
      <c r="L81" s="53"/>
      <c r="M81" s="53" t="e">
        <f t="shared" si="13"/>
        <v>#N/A</v>
      </c>
      <c r="N81" s="53" t="e">
        <f t="shared" si="14"/>
        <v>#N/A</v>
      </c>
      <c r="O81" s="168" t="e">
        <f t="shared" si="11"/>
        <v>#DIV/0!</v>
      </c>
      <c r="P81" s="62" t="e">
        <f>SUM(F80:M81)</f>
        <v>#N/A</v>
      </c>
      <c r="Q81" s="63" t="e">
        <f>AVERAGE(F80:K81)</f>
        <v>#DIV/0!</v>
      </c>
      <c r="R81" s="55" t="e">
        <f t="shared" si="12"/>
        <v>#N/A</v>
      </c>
      <c r="U81" s="370"/>
      <c r="V81" s="366"/>
      <c r="W81" s="367"/>
    </row>
    <row r="82" spans="1:23" ht="18.649999999999999" hidden="1" customHeight="1" x14ac:dyDescent="0.45">
      <c r="A82" s="553" t="s">
        <v>52</v>
      </c>
      <c r="B82" s="73"/>
      <c r="C82" s="179"/>
      <c r="D82" s="123" t="e">
        <f>VLOOKUP(C82,Single!$C$6:$N$95,2,0)</f>
        <v>#N/A</v>
      </c>
      <c r="E82" s="123" t="e">
        <f>VLOOKUP(C82,Single!$C$6:$N$95,3,0)</f>
        <v>#N/A</v>
      </c>
      <c r="F82" s="33"/>
      <c r="G82" s="33"/>
      <c r="H82" s="33"/>
      <c r="I82" s="33"/>
      <c r="J82" s="33"/>
      <c r="K82" s="33"/>
      <c r="L82" s="33"/>
      <c r="M82" s="33" t="e">
        <f t="shared" si="13"/>
        <v>#N/A</v>
      </c>
      <c r="N82" s="33" t="e">
        <f t="shared" si="14"/>
        <v>#N/A</v>
      </c>
      <c r="O82" s="56" t="e">
        <f t="shared" si="11"/>
        <v>#DIV/0!</v>
      </c>
      <c r="P82" s="57" t="e">
        <f>SUM(F82:M83)</f>
        <v>#N/A</v>
      </c>
      <c r="Q82" s="167"/>
      <c r="R82" s="34" t="e">
        <f t="shared" si="12"/>
        <v>#N/A</v>
      </c>
      <c r="U82" s="370"/>
      <c r="V82" s="366"/>
      <c r="W82" s="367"/>
    </row>
    <row r="83" spans="1:23" ht="18.649999999999999" hidden="1" customHeight="1" thickBot="1" x14ac:dyDescent="0.5">
      <c r="A83" s="554"/>
      <c r="B83" s="74"/>
      <c r="C83" s="180"/>
      <c r="D83" s="176" t="e">
        <f>VLOOKUP(C83,Single!$C$6:$N$95,2,0)</f>
        <v>#N/A</v>
      </c>
      <c r="E83" s="176" t="e">
        <f>VLOOKUP(C83,Single!$C$6:$N$95,3,0)</f>
        <v>#N/A</v>
      </c>
      <c r="F83" s="53"/>
      <c r="G83" s="53"/>
      <c r="H83" s="53"/>
      <c r="I83" s="53"/>
      <c r="J83" s="53"/>
      <c r="K83" s="53"/>
      <c r="L83" s="53"/>
      <c r="M83" s="53" t="e">
        <f t="shared" si="13"/>
        <v>#N/A</v>
      </c>
      <c r="N83" s="53" t="e">
        <f t="shared" si="14"/>
        <v>#N/A</v>
      </c>
      <c r="O83" s="168" t="e">
        <f t="shared" si="11"/>
        <v>#DIV/0!</v>
      </c>
      <c r="P83" s="62" t="e">
        <f>SUM(F82:M83)</f>
        <v>#N/A</v>
      </c>
      <c r="Q83" s="63" t="e">
        <f>AVERAGE(F82:K83)</f>
        <v>#DIV/0!</v>
      </c>
      <c r="R83" s="55" t="e">
        <f t="shared" si="12"/>
        <v>#N/A</v>
      </c>
      <c r="U83" s="366"/>
      <c r="V83" s="366"/>
      <c r="W83" s="367"/>
    </row>
    <row r="84" spans="1:23" ht="18.649999999999999" hidden="1" customHeight="1" x14ac:dyDescent="0.35">
      <c r="A84" s="553" t="s">
        <v>53</v>
      </c>
      <c r="B84" s="73"/>
      <c r="C84" s="179"/>
      <c r="D84" s="123" t="e">
        <f>VLOOKUP(C84,Single!$C$6:$N$95,2,0)</f>
        <v>#N/A</v>
      </c>
      <c r="E84" s="123" t="e">
        <f>VLOOKUP(C84,Single!$C$6:$N$95,3,0)</f>
        <v>#N/A</v>
      </c>
      <c r="F84" s="33"/>
      <c r="G84" s="33"/>
      <c r="H84" s="33"/>
      <c r="I84" s="33"/>
      <c r="J84" s="33"/>
      <c r="K84" s="33"/>
      <c r="L84" s="33"/>
      <c r="M84" s="33" t="e">
        <f t="shared" si="13"/>
        <v>#N/A</v>
      </c>
      <c r="N84" s="33" t="e">
        <f t="shared" si="14"/>
        <v>#N/A</v>
      </c>
      <c r="O84" s="56" t="e">
        <f t="shared" si="11"/>
        <v>#DIV/0!</v>
      </c>
      <c r="P84" s="57" t="e">
        <f>SUM(F84:M85)</f>
        <v>#N/A</v>
      </c>
      <c r="Q84" s="167"/>
      <c r="R84" s="34" t="e">
        <f t="shared" si="12"/>
        <v>#N/A</v>
      </c>
      <c r="U84" s="370"/>
      <c r="V84" s="370"/>
      <c r="W84" s="367"/>
    </row>
    <row r="85" spans="1:23" ht="18.649999999999999" hidden="1" customHeight="1" thickBot="1" x14ac:dyDescent="0.5">
      <c r="A85" s="554"/>
      <c r="B85" s="74"/>
      <c r="C85" s="180"/>
      <c r="D85" s="176" t="e">
        <f>VLOOKUP(C85,Single!$C$6:$N$95,2,0)</f>
        <v>#N/A</v>
      </c>
      <c r="E85" s="176" t="e">
        <f>VLOOKUP(C85,Single!$C$6:$N$95,3,0)</f>
        <v>#N/A</v>
      </c>
      <c r="F85" s="53"/>
      <c r="G85" s="53"/>
      <c r="H85" s="53"/>
      <c r="I85" s="53"/>
      <c r="J85" s="53"/>
      <c r="K85" s="53"/>
      <c r="L85" s="53"/>
      <c r="M85" s="53" t="e">
        <f t="shared" si="13"/>
        <v>#N/A</v>
      </c>
      <c r="N85" s="53" t="e">
        <f t="shared" si="14"/>
        <v>#N/A</v>
      </c>
      <c r="O85" s="168" t="e">
        <f t="shared" si="11"/>
        <v>#DIV/0!</v>
      </c>
      <c r="P85" s="62" t="e">
        <f>SUM(F84:M85)</f>
        <v>#N/A</v>
      </c>
      <c r="Q85" s="63" t="e">
        <f>AVERAGE(F84:K85)</f>
        <v>#DIV/0!</v>
      </c>
      <c r="R85" s="55" t="e">
        <f t="shared" si="12"/>
        <v>#N/A</v>
      </c>
      <c r="U85" s="366"/>
      <c r="V85" s="366"/>
      <c r="W85" s="368"/>
    </row>
    <row r="86" spans="1:23" ht="18.649999999999999" hidden="1" customHeight="1" x14ac:dyDescent="0.45">
      <c r="A86" s="553" t="s">
        <v>54</v>
      </c>
      <c r="B86" s="73"/>
      <c r="C86" s="179"/>
      <c r="D86" s="123" t="e">
        <f>VLOOKUP(C86,Single!$C$6:$N$95,2,0)</f>
        <v>#N/A</v>
      </c>
      <c r="E86" s="123" t="e">
        <f>VLOOKUP(C86,Single!$C$6:$N$95,3,0)</f>
        <v>#N/A</v>
      </c>
      <c r="F86" s="33"/>
      <c r="G86" s="33"/>
      <c r="H86" s="33"/>
      <c r="I86" s="33"/>
      <c r="J86" s="33"/>
      <c r="K86" s="33"/>
      <c r="L86" s="33"/>
      <c r="M86" s="33" t="e">
        <f t="shared" si="13"/>
        <v>#N/A</v>
      </c>
      <c r="N86" s="33" t="e">
        <f t="shared" si="14"/>
        <v>#N/A</v>
      </c>
      <c r="O86" s="56" t="e">
        <f t="shared" si="11"/>
        <v>#DIV/0!</v>
      </c>
      <c r="P86" s="57" t="e">
        <f>SUM(F86:M87)</f>
        <v>#N/A</v>
      </c>
      <c r="Q86" s="167"/>
      <c r="R86" s="34" t="e">
        <f t="shared" si="12"/>
        <v>#N/A</v>
      </c>
      <c r="U86" s="370"/>
      <c r="V86" s="366"/>
      <c r="W86" s="367"/>
    </row>
    <row r="87" spans="1:23" ht="18.649999999999999" hidden="1" customHeight="1" thickBot="1" x14ac:dyDescent="0.5">
      <c r="A87" s="554"/>
      <c r="B87" s="74"/>
      <c r="C87" s="180"/>
      <c r="D87" s="176" t="e">
        <f>VLOOKUP(C87,Single!$C$6:$N$95,2,0)</f>
        <v>#N/A</v>
      </c>
      <c r="E87" s="176" t="e">
        <f>VLOOKUP(C87,Single!$C$6:$N$95,3,0)</f>
        <v>#N/A</v>
      </c>
      <c r="F87" s="53"/>
      <c r="G87" s="53"/>
      <c r="H87" s="53"/>
      <c r="I87" s="53"/>
      <c r="J87" s="53"/>
      <c r="K87" s="53"/>
      <c r="L87" s="53"/>
      <c r="M87" s="53" t="e">
        <f t="shared" si="13"/>
        <v>#N/A</v>
      </c>
      <c r="N87" s="53" t="e">
        <f t="shared" si="14"/>
        <v>#N/A</v>
      </c>
      <c r="O87" s="168" t="e">
        <f t="shared" si="11"/>
        <v>#DIV/0!</v>
      </c>
      <c r="P87" s="62" t="e">
        <f>SUM(F86:M87)</f>
        <v>#N/A</v>
      </c>
      <c r="Q87" s="63" t="e">
        <f>AVERAGE(F86:K87)</f>
        <v>#DIV/0!</v>
      </c>
      <c r="R87" s="55" t="e">
        <f t="shared" si="12"/>
        <v>#N/A</v>
      </c>
      <c r="U87" s="370"/>
      <c r="V87" s="366"/>
      <c r="W87" s="367"/>
    </row>
    <row r="88" spans="1:23" ht="18.649999999999999" hidden="1" customHeight="1" x14ac:dyDescent="0.45">
      <c r="A88" s="553" t="s">
        <v>55</v>
      </c>
      <c r="B88" s="73"/>
      <c r="C88" s="179"/>
      <c r="D88" s="123" t="e">
        <f>VLOOKUP(C88,Single!$C$6:$N$95,2,0)</f>
        <v>#N/A</v>
      </c>
      <c r="E88" s="123" t="e">
        <f>VLOOKUP(C88,Single!$C$6:$N$95,3,0)</f>
        <v>#N/A</v>
      </c>
      <c r="F88" s="33"/>
      <c r="G88" s="33"/>
      <c r="H88" s="33"/>
      <c r="I88" s="33"/>
      <c r="J88" s="33"/>
      <c r="K88" s="33"/>
      <c r="L88" s="33"/>
      <c r="M88" s="33" t="e">
        <f t="shared" si="13"/>
        <v>#N/A</v>
      </c>
      <c r="N88" s="33" t="e">
        <f t="shared" si="14"/>
        <v>#N/A</v>
      </c>
      <c r="O88" s="56" t="e">
        <f t="shared" si="11"/>
        <v>#DIV/0!</v>
      </c>
      <c r="P88" s="57" t="e">
        <f>SUM(F88:M89)</f>
        <v>#N/A</v>
      </c>
      <c r="Q88" s="167"/>
      <c r="R88" s="34" t="e">
        <f t="shared" si="12"/>
        <v>#N/A</v>
      </c>
      <c r="U88" s="366"/>
      <c r="V88" s="366"/>
      <c r="W88" s="367"/>
    </row>
    <row r="89" spans="1:23" ht="18.649999999999999" hidden="1" customHeight="1" thickBot="1" x14ac:dyDescent="0.5">
      <c r="A89" s="554"/>
      <c r="B89" s="74"/>
      <c r="C89" s="180"/>
      <c r="D89" s="176" t="e">
        <f>VLOOKUP(C89,Single!$C$6:$N$95,2,0)</f>
        <v>#N/A</v>
      </c>
      <c r="E89" s="176" t="e">
        <f>VLOOKUP(C89,Single!$C$6:$N$95,3,0)</f>
        <v>#N/A</v>
      </c>
      <c r="F89" s="53"/>
      <c r="G89" s="53"/>
      <c r="H89" s="53"/>
      <c r="I89" s="53"/>
      <c r="J89" s="53"/>
      <c r="K89" s="53"/>
      <c r="L89" s="53"/>
      <c r="M89" s="53" t="e">
        <f t="shared" si="13"/>
        <v>#N/A</v>
      </c>
      <c r="N89" s="53" t="e">
        <f t="shared" si="14"/>
        <v>#N/A</v>
      </c>
      <c r="O89" s="168" t="e">
        <f t="shared" si="11"/>
        <v>#DIV/0!</v>
      </c>
      <c r="P89" s="62" t="e">
        <f>SUM(F88:M89)</f>
        <v>#N/A</v>
      </c>
      <c r="Q89" s="63" t="e">
        <f>AVERAGE(F88:K89)</f>
        <v>#DIV/0!</v>
      </c>
      <c r="R89" s="55" t="e">
        <f t="shared" si="12"/>
        <v>#N/A</v>
      </c>
      <c r="U89" s="370"/>
      <c r="V89" s="366"/>
      <c r="W89" s="367"/>
    </row>
    <row r="90" spans="1:23" ht="18.649999999999999" hidden="1" customHeight="1" x14ac:dyDescent="0.35">
      <c r="A90" s="553" t="s">
        <v>56</v>
      </c>
      <c r="B90" s="73"/>
      <c r="C90" s="179"/>
      <c r="D90" s="123" t="e">
        <f>VLOOKUP(C90,Single!$C$6:$N$95,2,0)</f>
        <v>#N/A</v>
      </c>
      <c r="E90" s="123" t="e">
        <f>VLOOKUP(C90,Single!$C$6:$N$95,3,0)</f>
        <v>#N/A</v>
      </c>
      <c r="F90" s="33"/>
      <c r="G90" s="33"/>
      <c r="H90" s="33"/>
      <c r="I90" s="33"/>
      <c r="J90" s="33"/>
      <c r="K90" s="33"/>
      <c r="L90" s="33"/>
      <c r="M90" s="33" t="e">
        <f t="shared" si="13"/>
        <v>#N/A</v>
      </c>
      <c r="N90" s="33" t="e">
        <f t="shared" si="14"/>
        <v>#N/A</v>
      </c>
      <c r="O90" s="56" t="e">
        <f t="shared" si="11"/>
        <v>#DIV/0!</v>
      </c>
      <c r="P90" s="57" t="e">
        <f>SUM(F90:M91)</f>
        <v>#N/A</v>
      </c>
      <c r="Q90" s="167"/>
      <c r="R90" s="34" t="e">
        <f t="shared" si="12"/>
        <v>#N/A</v>
      </c>
      <c r="U90" s="370"/>
      <c r="V90" s="370"/>
      <c r="W90" s="367"/>
    </row>
    <row r="91" spans="1:23" ht="18.649999999999999" hidden="1" customHeight="1" thickBot="1" x14ac:dyDescent="0.5">
      <c r="A91" s="554"/>
      <c r="B91" s="74"/>
      <c r="C91" s="180"/>
      <c r="D91" s="176" t="e">
        <f>VLOOKUP(C91,Single!$C$6:$N$95,2,0)</f>
        <v>#N/A</v>
      </c>
      <c r="E91" s="176" t="e">
        <f>VLOOKUP(C91,Single!$C$6:$N$95,3,0)</f>
        <v>#N/A</v>
      </c>
      <c r="F91" s="53"/>
      <c r="G91" s="53"/>
      <c r="H91" s="53"/>
      <c r="I91" s="53"/>
      <c r="J91" s="53"/>
      <c r="K91" s="53"/>
      <c r="L91" s="53"/>
      <c r="M91" s="53" t="e">
        <f t="shared" si="13"/>
        <v>#N/A</v>
      </c>
      <c r="N91" s="53" t="e">
        <f t="shared" si="14"/>
        <v>#N/A</v>
      </c>
      <c r="O91" s="168" t="e">
        <f t="shared" si="11"/>
        <v>#DIV/0!</v>
      </c>
      <c r="P91" s="62" t="e">
        <f>SUM(F90:M91)</f>
        <v>#N/A</v>
      </c>
      <c r="Q91" s="63" t="e">
        <f>AVERAGE(F90:K91)</f>
        <v>#DIV/0!</v>
      </c>
      <c r="R91" s="55" t="e">
        <f t="shared" si="12"/>
        <v>#N/A</v>
      </c>
      <c r="U91" s="366"/>
      <c r="V91" s="366"/>
      <c r="W91" s="367"/>
    </row>
    <row r="92" spans="1:23" ht="18.649999999999999" hidden="1" customHeight="1" x14ac:dyDescent="0.45">
      <c r="A92" s="553" t="s">
        <v>57</v>
      </c>
      <c r="B92" s="73"/>
      <c r="C92" s="179"/>
      <c r="D92" s="123" t="e">
        <f>VLOOKUP(C92,Single!$C$6:$N$95,2,0)</f>
        <v>#N/A</v>
      </c>
      <c r="E92" s="123" t="e">
        <f>VLOOKUP(C92,Single!$C$6:$N$95,3,0)</f>
        <v>#N/A</v>
      </c>
      <c r="F92" s="33"/>
      <c r="G92" s="33"/>
      <c r="H92" s="33"/>
      <c r="I92" s="33"/>
      <c r="J92" s="33"/>
      <c r="K92" s="33"/>
      <c r="L92" s="33"/>
      <c r="M92" s="33" t="e">
        <f t="shared" si="13"/>
        <v>#N/A</v>
      </c>
      <c r="N92" s="33" t="e">
        <f t="shared" si="14"/>
        <v>#N/A</v>
      </c>
      <c r="O92" s="56" t="e">
        <f t="shared" si="11"/>
        <v>#DIV/0!</v>
      </c>
      <c r="P92" s="57" t="e">
        <f>SUM(F92:M93)</f>
        <v>#N/A</v>
      </c>
      <c r="Q92" s="167"/>
      <c r="R92" s="34" t="e">
        <f t="shared" si="12"/>
        <v>#N/A</v>
      </c>
      <c r="U92" s="366"/>
      <c r="V92" s="366"/>
      <c r="W92" s="367"/>
    </row>
    <row r="93" spans="1:23" ht="18.649999999999999" hidden="1" customHeight="1" thickBot="1" x14ac:dyDescent="0.5">
      <c r="A93" s="554"/>
      <c r="B93" s="74"/>
      <c r="C93" s="180"/>
      <c r="D93" s="176" t="e">
        <f>VLOOKUP(C93,Single!$C$6:$N$95,2,0)</f>
        <v>#N/A</v>
      </c>
      <c r="E93" s="176" t="e">
        <f>VLOOKUP(C93,Single!$C$6:$N$95,3,0)</f>
        <v>#N/A</v>
      </c>
      <c r="F93" s="53"/>
      <c r="G93" s="53"/>
      <c r="H93" s="53"/>
      <c r="I93" s="53"/>
      <c r="J93" s="53"/>
      <c r="K93" s="53"/>
      <c r="L93" s="53"/>
      <c r="M93" s="53" t="e">
        <f t="shared" si="13"/>
        <v>#N/A</v>
      </c>
      <c r="N93" s="53" t="e">
        <f t="shared" si="14"/>
        <v>#N/A</v>
      </c>
      <c r="O93" s="168" t="e">
        <f t="shared" si="11"/>
        <v>#DIV/0!</v>
      </c>
      <c r="P93" s="62" t="e">
        <f>SUM(F92:M93)</f>
        <v>#N/A</v>
      </c>
      <c r="Q93" s="63" t="e">
        <f>AVERAGE(F92:K93)</f>
        <v>#DIV/0!</v>
      </c>
      <c r="R93" s="55" t="e">
        <f t="shared" si="12"/>
        <v>#N/A</v>
      </c>
      <c r="U93" s="366"/>
      <c r="V93" s="366"/>
      <c r="W93" s="367"/>
    </row>
    <row r="94" spans="1:23" ht="15" customHeight="1" x14ac:dyDescent="0.35">
      <c r="U94" s="370"/>
      <c r="V94" s="370"/>
      <c r="W94" s="367"/>
    </row>
    <row r="95" spans="1:23" ht="15" customHeight="1" x14ac:dyDescent="0.45">
      <c r="U95" s="370"/>
      <c r="V95" s="366"/>
      <c r="W95" s="367"/>
    </row>
    <row r="96" spans="1:23" ht="15" customHeight="1" x14ac:dyDescent="0.45">
      <c r="U96" s="370"/>
      <c r="V96" s="366"/>
      <c r="W96" s="367"/>
    </row>
    <row r="97" spans="21:23" ht="15" customHeight="1" x14ac:dyDescent="0.45">
      <c r="U97" s="366"/>
      <c r="V97" s="366"/>
      <c r="W97" s="367"/>
    </row>
    <row r="98" spans="21:23" ht="16.5" customHeight="1" x14ac:dyDescent="0.35"/>
    <row r="111" spans="21:23" ht="16.5" customHeight="1" x14ac:dyDescent="0.35"/>
  </sheetData>
  <sortState ref="B6:R73">
    <sortCondition descending="1" ref="P6:P73"/>
  </sortState>
  <mergeCells count="63">
    <mergeCell ref="O2:O5"/>
    <mergeCell ref="P2:P5"/>
    <mergeCell ref="A1:R1"/>
    <mergeCell ref="A2:A5"/>
    <mergeCell ref="B2:B5"/>
    <mergeCell ref="C2:C5"/>
    <mergeCell ref="D2:D5"/>
    <mergeCell ref="F2:F5"/>
    <mergeCell ref="Q2:Q5"/>
    <mergeCell ref="R2:R5"/>
    <mergeCell ref="I2:I5"/>
    <mergeCell ref="J2:J5"/>
    <mergeCell ref="N2:N5"/>
    <mergeCell ref="E2:E5"/>
    <mergeCell ref="A12:A13"/>
    <mergeCell ref="K2:K5"/>
    <mergeCell ref="L2:L5"/>
    <mergeCell ref="M2:M5"/>
    <mergeCell ref="G2:G5"/>
    <mergeCell ref="H2:H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86:A87"/>
    <mergeCell ref="A88:A89"/>
    <mergeCell ref="A90:A91"/>
    <mergeCell ref="A92:A93"/>
    <mergeCell ref="A74:A75"/>
    <mergeCell ref="A76:A77"/>
    <mergeCell ref="A78:A79"/>
    <mergeCell ref="A80:A81"/>
    <mergeCell ref="A82:A83"/>
    <mergeCell ref="A84:A85"/>
  </mergeCells>
  <phoneticPr fontId="0" type="noConversion"/>
  <conditionalFormatting sqref="A8:B8 A10:B10 A12:B12 A14:B14 A16:B16 A18:B18 A20:B20 A22:B22 A24:B24 A26:B26 A28:B28 A30:B30 A32:B32 A34:B34 A36:B36 B37 A38:B38 B39 A40:B40 B41 A42:B42 B43 A44:B44 B45 B47 A48 A50:B50 B51 A52:B52 A54:B54 A56:B56 B57 A58:B58 B59 A60:B60 B61 A62:B62 B63 A64:B64 B65 A66:B66 B67 A68:B68 B69 A70:B70 B71 A72:B72 B73 A74:B74 B75 A76:B76 B77 A78:B78 B79 A80:B80 B81 A82:B82 B83 A84:B84 B85 A46:B46 A86:B86 B87 A88:B88 B89 A90:B90 B91 A92:B92 B19:B35 B93 A6:B6 B7:B17 F62:K93 F53:K53 F56:K60 B53:B55">
    <cfRule type="cellIs" dxfId="204" priority="39" stopIfTrue="1" operator="between">
      <formula>200</formula>
      <formula>219</formula>
    </cfRule>
    <cfRule type="cellIs" dxfId="203" priority="40" stopIfTrue="1" operator="between">
      <formula>220</formula>
      <formula>249</formula>
    </cfRule>
    <cfRule type="cellIs" dxfId="202" priority="41" stopIfTrue="1" operator="between">
      <formula>250</formula>
      <formula>300</formula>
    </cfRule>
  </conditionalFormatting>
  <conditionalFormatting sqref="B48:B49">
    <cfRule type="cellIs" dxfId="201" priority="24" stopIfTrue="1" operator="between">
      <formula>200</formula>
      <formula>219</formula>
    </cfRule>
    <cfRule type="cellIs" dxfId="200" priority="25" stopIfTrue="1" operator="between">
      <formula>220</formula>
      <formula>249</formula>
    </cfRule>
    <cfRule type="cellIs" dxfId="199" priority="26" stopIfTrue="1" operator="between">
      <formula>250</formula>
      <formula>300</formula>
    </cfRule>
  </conditionalFormatting>
  <conditionalFormatting sqref="F61:K61">
    <cfRule type="cellIs" dxfId="198" priority="21" stopIfTrue="1" operator="between">
      <formula>200</formula>
      <formula>219</formula>
    </cfRule>
    <cfRule type="cellIs" dxfId="197" priority="22" stopIfTrue="1" operator="between">
      <formula>220</formula>
      <formula>249</formula>
    </cfRule>
    <cfRule type="cellIs" dxfId="196" priority="23" stopIfTrue="1" operator="between">
      <formula>250</formula>
      <formula>300</formula>
    </cfRule>
  </conditionalFormatting>
  <conditionalFormatting sqref="F53:K53 F56:K93">
    <cfRule type="cellIs" dxfId="195" priority="20" operator="equal">
      <formula>300</formula>
    </cfRule>
  </conditionalFormatting>
  <conditionalFormatting sqref="F6:K31">
    <cfRule type="cellIs" dxfId="194" priority="17" stopIfTrue="1" operator="between">
      <formula>200</formula>
      <formula>219</formula>
    </cfRule>
    <cfRule type="cellIs" dxfId="193" priority="18" stopIfTrue="1" operator="between">
      <formula>220</formula>
      <formula>249</formula>
    </cfRule>
    <cfRule type="cellIs" dxfId="192" priority="19" stopIfTrue="1" operator="between">
      <formula>250</formula>
      <formula>300</formula>
    </cfRule>
  </conditionalFormatting>
  <conditionalFormatting sqref="F6:K31">
    <cfRule type="cellIs" dxfId="191" priority="16" operator="equal">
      <formula>300</formula>
    </cfRule>
  </conditionalFormatting>
  <conditionalFormatting sqref="F32:K51">
    <cfRule type="cellIs" dxfId="190" priority="13" stopIfTrue="1" operator="between">
      <formula>200</formula>
      <formula>219</formula>
    </cfRule>
    <cfRule type="cellIs" dxfId="189" priority="14" stopIfTrue="1" operator="between">
      <formula>220</formula>
      <formula>249</formula>
    </cfRule>
    <cfRule type="cellIs" dxfId="188" priority="15" stopIfTrue="1" operator="between">
      <formula>250</formula>
      <formula>300</formula>
    </cfRule>
  </conditionalFormatting>
  <conditionalFormatting sqref="F32:K51">
    <cfRule type="cellIs" dxfId="187" priority="12" operator="equal">
      <formula>300</formula>
    </cfRule>
  </conditionalFormatting>
  <conditionalFormatting sqref="F52:K52">
    <cfRule type="cellIs" dxfId="186" priority="9" stopIfTrue="1" operator="between">
      <formula>200</formula>
      <formula>219</formula>
    </cfRule>
    <cfRule type="cellIs" dxfId="185" priority="10" stopIfTrue="1" operator="between">
      <formula>220</formula>
      <formula>249</formula>
    </cfRule>
    <cfRule type="cellIs" dxfId="184" priority="11" stopIfTrue="1" operator="between">
      <formula>250</formula>
      <formula>300</formula>
    </cfRule>
  </conditionalFormatting>
  <conditionalFormatting sqref="F52:K52">
    <cfRule type="cellIs" dxfId="183" priority="8" operator="equal">
      <formula>300</formula>
    </cfRule>
  </conditionalFormatting>
  <conditionalFormatting sqref="F54:K55">
    <cfRule type="cellIs" dxfId="182" priority="5" stopIfTrue="1" operator="between">
      <formula>200</formula>
      <formula>219</formula>
    </cfRule>
    <cfRule type="cellIs" dxfId="181" priority="6" stopIfTrue="1" operator="between">
      <formula>220</formula>
      <formula>249</formula>
    </cfRule>
    <cfRule type="cellIs" dxfId="180" priority="7" stopIfTrue="1" operator="between">
      <formula>250</formula>
      <formula>300</formula>
    </cfRule>
  </conditionalFormatting>
  <conditionalFormatting sqref="F54:K55">
    <cfRule type="cellIs" dxfId="179" priority="4" operator="equal">
      <formula>300</formula>
    </cfRule>
  </conditionalFormatting>
  <conditionalFormatting sqref="B52:B53">
    <cfRule type="cellIs" dxfId="178" priority="1" stopIfTrue="1" operator="between">
      <formula>200</formula>
      <formula>219</formula>
    </cfRule>
    <cfRule type="cellIs" dxfId="177" priority="2" stopIfTrue="1" operator="between">
      <formula>220</formula>
      <formula>249</formula>
    </cfRule>
    <cfRule type="cellIs" dxfId="176" priority="3" stopIfTrue="1" operator="between">
      <formula>250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39"/>
  <sheetViews>
    <sheetView topLeftCell="A16" zoomScale="70" zoomScaleNormal="70" workbookViewId="0">
      <selection activeCell="Q34" sqref="Q34"/>
    </sheetView>
  </sheetViews>
  <sheetFormatPr defaultRowHeight="15" customHeight="1" x14ac:dyDescent="0.35"/>
  <cols>
    <col min="1" max="1" width="5.7265625" customWidth="1"/>
    <col min="2" max="2" width="28.7265625" customWidth="1"/>
    <col min="3" max="9" width="9.7265625" customWidth="1"/>
    <col min="10" max="11" width="7.7265625" customWidth="1"/>
    <col min="12" max="12" width="5.7265625" customWidth="1"/>
    <col min="13" max="13" width="28.7265625" customWidth="1"/>
    <col min="14" max="20" width="9.7265625" customWidth="1"/>
  </cols>
  <sheetData>
    <row r="1" spans="1:20" ht="30" customHeight="1" x14ac:dyDescent="0.35">
      <c r="A1" s="499" t="s">
        <v>208</v>
      </c>
      <c r="B1" s="500"/>
      <c r="C1" s="500"/>
      <c r="D1" s="500"/>
      <c r="E1" s="500"/>
      <c r="F1" s="500"/>
      <c r="G1" s="500"/>
      <c r="H1" s="500"/>
      <c r="I1" s="501"/>
      <c r="L1" s="499" t="s">
        <v>210</v>
      </c>
      <c r="M1" s="500"/>
      <c r="N1" s="500"/>
      <c r="O1" s="500"/>
      <c r="P1" s="500"/>
      <c r="Q1" s="500"/>
      <c r="R1" s="500"/>
      <c r="S1" s="500"/>
      <c r="T1" s="501"/>
    </row>
    <row r="2" spans="1:20" ht="20.149999999999999" customHeight="1" x14ac:dyDescent="0.35">
      <c r="A2" s="502"/>
      <c r="B2" s="505" t="s">
        <v>1</v>
      </c>
      <c r="C2" s="505" t="s">
        <v>2</v>
      </c>
      <c r="D2" s="505" t="s">
        <v>3</v>
      </c>
      <c r="E2" s="519" t="s">
        <v>9</v>
      </c>
      <c r="F2" s="519" t="s">
        <v>10</v>
      </c>
      <c r="G2" s="513" t="s">
        <v>11</v>
      </c>
      <c r="H2" s="513" t="s">
        <v>104</v>
      </c>
      <c r="I2" s="560" t="s">
        <v>105</v>
      </c>
      <c r="L2" s="502"/>
      <c r="M2" s="505" t="s">
        <v>1</v>
      </c>
      <c r="N2" s="505" t="s">
        <v>2</v>
      </c>
      <c r="O2" s="505" t="s">
        <v>3</v>
      </c>
      <c r="P2" s="519" t="s">
        <v>9</v>
      </c>
      <c r="Q2" s="519" t="s">
        <v>10</v>
      </c>
      <c r="R2" s="513" t="s">
        <v>11</v>
      </c>
      <c r="S2" s="513" t="s">
        <v>104</v>
      </c>
      <c r="T2" s="560" t="s">
        <v>105</v>
      </c>
    </row>
    <row r="3" spans="1:20" ht="20.149999999999999" customHeight="1" x14ac:dyDescent="0.35">
      <c r="A3" s="503"/>
      <c r="B3" s="506"/>
      <c r="C3" s="506"/>
      <c r="D3" s="506"/>
      <c r="E3" s="520"/>
      <c r="F3" s="520"/>
      <c r="G3" s="514"/>
      <c r="H3" s="514"/>
      <c r="I3" s="561"/>
      <c r="L3" s="503"/>
      <c r="M3" s="506"/>
      <c r="N3" s="506"/>
      <c r="O3" s="506"/>
      <c r="P3" s="520"/>
      <c r="Q3" s="520"/>
      <c r="R3" s="514"/>
      <c r="S3" s="514"/>
      <c r="T3" s="561"/>
    </row>
    <row r="4" spans="1:20" ht="20.149999999999999" customHeight="1" x14ac:dyDescent="0.35">
      <c r="A4" s="503"/>
      <c r="B4" s="506"/>
      <c r="C4" s="506"/>
      <c r="D4" s="506"/>
      <c r="E4" s="520"/>
      <c r="F4" s="520"/>
      <c r="G4" s="514"/>
      <c r="H4" s="514"/>
      <c r="I4" s="561"/>
      <c r="L4" s="503"/>
      <c r="M4" s="506"/>
      <c r="N4" s="506"/>
      <c r="O4" s="506"/>
      <c r="P4" s="520"/>
      <c r="Q4" s="520"/>
      <c r="R4" s="514"/>
      <c r="S4" s="514"/>
      <c r="T4" s="561"/>
    </row>
    <row r="5" spans="1:20" ht="20.149999999999999" customHeight="1" thickBot="1" x14ac:dyDescent="0.4">
      <c r="A5" s="503"/>
      <c r="B5" s="506"/>
      <c r="C5" s="506"/>
      <c r="D5" s="506"/>
      <c r="E5" s="520"/>
      <c r="F5" s="521"/>
      <c r="G5" s="514"/>
      <c r="H5" s="514"/>
      <c r="I5" s="561"/>
      <c r="L5" s="503"/>
      <c r="M5" s="506"/>
      <c r="N5" s="506"/>
      <c r="O5" s="506"/>
      <c r="P5" s="520"/>
      <c r="Q5" s="520"/>
      <c r="R5" s="514"/>
      <c r="S5" s="514"/>
      <c r="T5" s="561"/>
    </row>
    <row r="6" spans="1:20" ht="22" customHeight="1" x14ac:dyDescent="0.35">
      <c r="A6" s="555" t="s">
        <v>14</v>
      </c>
      <c r="B6" s="336" t="str">
        <f>Doubles!C6</f>
        <v>Koník Miroslav</v>
      </c>
      <c r="C6" s="265" t="str">
        <f>Doubles!D6</f>
        <v>SVK</v>
      </c>
      <c r="D6" s="266">
        <v>182</v>
      </c>
      <c r="E6" s="266">
        <f>Doubles!L6/6</f>
        <v>0</v>
      </c>
      <c r="F6" s="253">
        <f>Doubles!E6</f>
        <v>1</v>
      </c>
      <c r="G6" s="266">
        <f t="shared" ref="G6:G9" si="0">SUM(D6:F6)</f>
        <v>183</v>
      </c>
      <c r="H6" s="4">
        <f>SUM(D6:F7)</f>
        <v>354</v>
      </c>
      <c r="I6" s="10"/>
      <c r="L6" s="555" t="s">
        <v>115</v>
      </c>
      <c r="M6" s="240" t="s">
        <v>176</v>
      </c>
      <c r="N6" s="449" t="s">
        <v>240</v>
      </c>
      <c r="O6" s="450">
        <v>201</v>
      </c>
      <c r="P6" s="450">
        <v>8</v>
      </c>
      <c r="Q6" s="450">
        <v>7</v>
      </c>
      <c r="R6" s="450">
        <f t="shared" ref="R6:R9" si="1">SUM(O6:Q6)</f>
        <v>216</v>
      </c>
      <c r="S6" s="4">
        <f>SUM(O6:Q7)</f>
        <v>378</v>
      </c>
      <c r="T6" s="10"/>
    </row>
    <row r="7" spans="1:20" ht="22" customHeight="1" thickBot="1" x14ac:dyDescent="0.4">
      <c r="A7" s="556"/>
      <c r="B7" s="107" t="str">
        <f>Doubles!C7</f>
        <v>Fekete Peter</v>
      </c>
      <c r="C7" s="108" t="str">
        <f>Doubles!D7</f>
        <v>SVK</v>
      </c>
      <c r="D7" s="267">
        <v>171</v>
      </c>
      <c r="E7" s="268">
        <f>Doubles!L7/6</f>
        <v>0</v>
      </c>
      <c r="F7" s="253">
        <f>Doubles!E7</f>
        <v>0</v>
      </c>
      <c r="G7" s="267">
        <f t="shared" si="0"/>
        <v>171</v>
      </c>
      <c r="H7" s="7">
        <f>SUM(D6:F7)</f>
        <v>354</v>
      </c>
      <c r="I7" s="11">
        <f>AVERAGE(D6:D7)</f>
        <v>176.5</v>
      </c>
      <c r="L7" s="556"/>
      <c r="M7" s="457" t="s">
        <v>196</v>
      </c>
      <c r="N7" s="456" t="s">
        <v>240</v>
      </c>
      <c r="O7" s="453">
        <v>159</v>
      </c>
      <c r="P7" s="454">
        <v>0</v>
      </c>
      <c r="Q7" s="453">
        <v>3</v>
      </c>
      <c r="R7" s="453">
        <f t="shared" si="1"/>
        <v>162</v>
      </c>
      <c r="S7" s="7">
        <f>SUM(O6:Q7)</f>
        <v>378</v>
      </c>
      <c r="T7" s="11">
        <f>AVERAGE(O6:O7)</f>
        <v>180</v>
      </c>
    </row>
    <row r="8" spans="1:20" ht="22" customHeight="1" x14ac:dyDescent="0.35">
      <c r="A8" s="555" t="s">
        <v>17</v>
      </c>
      <c r="B8" s="240" t="str">
        <f>Doubles!C12</f>
        <v>Wrzyszczyńska Lucyna</v>
      </c>
      <c r="C8" s="449" t="str">
        <f>Doubles!D12</f>
        <v>POL</v>
      </c>
      <c r="D8" s="450">
        <v>155</v>
      </c>
      <c r="E8" s="450">
        <f>Doubles!L12/6</f>
        <v>8</v>
      </c>
      <c r="F8" s="450">
        <f>Doubles!E12</f>
        <v>7</v>
      </c>
      <c r="G8" s="450">
        <f t="shared" si="0"/>
        <v>170</v>
      </c>
      <c r="H8" s="4">
        <f>SUM(D8:F9)</f>
        <v>401</v>
      </c>
      <c r="I8" s="10"/>
      <c r="L8" s="555" t="s">
        <v>116</v>
      </c>
      <c r="M8" s="336" t="s">
        <v>135</v>
      </c>
      <c r="N8" s="265" t="s">
        <v>114</v>
      </c>
      <c r="O8" s="266">
        <v>192</v>
      </c>
      <c r="P8" s="266">
        <v>0</v>
      </c>
      <c r="Q8" s="266">
        <v>5</v>
      </c>
      <c r="R8" s="266">
        <f t="shared" ref="R8" si="2">SUM(O8:Q8)</f>
        <v>197</v>
      </c>
      <c r="S8" s="4">
        <f>SUM(O8:Q9)</f>
        <v>373</v>
      </c>
      <c r="T8" s="10"/>
    </row>
    <row r="9" spans="1:20" ht="22" customHeight="1" thickBot="1" x14ac:dyDescent="0.4">
      <c r="A9" s="556"/>
      <c r="B9" s="451" t="str">
        <f>Doubles!C13</f>
        <v>Kosiec Zbigniew</v>
      </c>
      <c r="C9" s="452" t="str">
        <f>Doubles!D13</f>
        <v>POL</v>
      </c>
      <c r="D9" s="453">
        <v>228</v>
      </c>
      <c r="E9" s="454">
        <f>Doubles!L13/6</f>
        <v>0</v>
      </c>
      <c r="F9" s="453">
        <f>Doubles!E13</f>
        <v>3</v>
      </c>
      <c r="G9" s="453">
        <f t="shared" si="0"/>
        <v>231</v>
      </c>
      <c r="H9" s="7">
        <f>SUM(D8:F9)</f>
        <v>401</v>
      </c>
      <c r="I9" s="11">
        <f>AVERAGE(D8:D9)</f>
        <v>191.5</v>
      </c>
      <c r="L9" s="556"/>
      <c r="M9" s="269" t="s">
        <v>186</v>
      </c>
      <c r="N9" s="270" t="s">
        <v>114</v>
      </c>
      <c r="O9" s="267">
        <v>171</v>
      </c>
      <c r="P9" s="268">
        <v>0</v>
      </c>
      <c r="Q9" s="267">
        <v>5</v>
      </c>
      <c r="R9" s="267">
        <f t="shared" si="1"/>
        <v>176</v>
      </c>
      <c r="S9" s="7">
        <f>SUM(O8:Q9)</f>
        <v>373</v>
      </c>
      <c r="T9" s="11">
        <f>AVERAGE(O8:O9)</f>
        <v>181.5</v>
      </c>
    </row>
    <row r="13" spans="1:20" ht="15" customHeight="1" thickBot="1" x14ac:dyDescent="0.4"/>
    <row r="14" spans="1:20" s="15" customFormat="1" ht="30" customHeight="1" x14ac:dyDescent="0.35">
      <c r="A14" s="499" t="s">
        <v>209</v>
      </c>
      <c r="B14" s="500"/>
      <c r="C14" s="500"/>
      <c r="D14" s="500"/>
      <c r="E14" s="500"/>
      <c r="F14" s="500"/>
      <c r="G14" s="500"/>
      <c r="H14" s="500"/>
      <c r="I14" s="501"/>
      <c r="L14" s="499" t="s">
        <v>211</v>
      </c>
      <c r="M14" s="500"/>
      <c r="N14" s="500"/>
      <c r="O14" s="500"/>
      <c r="P14" s="500"/>
      <c r="Q14" s="500"/>
      <c r="R14" s="500"/>
      <c r="S14" s="500"/>
      <c r="T14" s="501"/>
    </row>
    <row r="15" spans="1:20" ht="20.149999999999999" customHeight="1" x14ac:dyDescent="0.35">
      <c r="A15" s="502"/>
      <c r="B15" s="505" t="s">
        <v>1</v>
      </c>
      <c r="C15" s="505" t="s">
        <v>2</v>
      </c>
      <c r="D15" s="505" t="s">
        <v>3</v>
      </c>
      <c r="E15" s="519" t="s">
        <v>9</v>
      </c>
      <c r="F15" s="519" t="s">
        <v>10</v>
      </c>
      <c r="G15" s="513" t="s">
        <v>11</v>
      </c>
      <c r="H15" s="513" t="s">
        <v>104</v>
      </c>
      <c r="I15" s="560" t="s">
        <v>105</v>
      </c>
      <c r="L15" s="502"/>
      <c r="M15" s="505" t="s">
        <v>1</v>
      </c>
      <c r="N15" s="505" t="s">
        <v>2</v>
      </c>
      <c r="O15" s="505" t="s">
        <v>3</v>
      </c>
      <c r="P15" s="519" t="s">
        <v>9</v>
      </c>
      <c r="Q15" s="519" t="s">
        <v>10</v>
      </c>
      <c r="R15" s="513" t="s">
        <v>11</v>
      </c>
      <c r="S15" s="513" t="s">
        <v>104</v>
      </c>
      <c r="T15" s="560" t="s">
        <v>105</v>
      </c>
    </row>
    <row r="16" spans="1:20" ht="20.149999999999999" customHeight="1" x14ac:dyDescent="0.35">
      <c r="A16" s="503"/>
      <c r="B16" s="506"/>
      <c r="C16" s="506"/>
      <c r="D16" s="506"/>
      <c r="E16" s="520"/>
      <c r="F16" s="520"/>
      <c r="G16" s="514"/>
      <c r="H16" s="514"/>
      <c r="I16" s="561"/>
      <c r="L16" s="503"/>
      <c r="M16" s="506"/>
      <c r="N16" s="506"/>
      <c r="O16" s="506"/>
      <c r="P16" s="520"/>
      <c r="Q16" s="520"/>
      <c r="R16" s="514"/>
      <c r="S16" s="514"/>
      <c r="T16" s="561"/>
    </row>
    <row r="17" spans="1:20" ht="20.149999999999999" customHeight="1" x14ac:dyDescent="0.35">
      <c r="A17" s="503"/>
      <c r="B17" s="506"/>
      <c r="C17" s="506"/>
      <c r="D17" s="506"/>
      <c r="E17" s="520"/>
      <c r="F17" s="520"/>
      <c r="G17" s="514"/>
      <c r="H17" s="514"/>
      <c r="I17" s="561"/>
      <c r="L17" s="503"/>
      <c r="M17" s="506"/>
      <c r="N17" s="506"/>
      <c r="O17" s="506"/>
      <c r="P17" s="520"/>
      <c r="Q17" s="520"/>
      <c r="R17" s="514"/>
      <c r="S17" s="514"/>
      <c r="T17" s="561"/>
    </row>
    <row r="18" spans="1:20" ht="20.149999999999999" customHeight="1" thickBot="1" x14ac:dyDescent="0.4">
      <c r="A18" s="503"/>
      <c r="B18" s="506"/>
      <c r="C18" s="506"/>
      <c r="D18" s="506"/>
      <c r="E18" s="520"/>
      <c r="F18" s="520"/>
      <c r="G18" s="514"/>
      <c r="H18" s="514"/>
      <c r="I18" s="561"/>
      <c r="L18" s="503"/>
      <c r="M18" s="506"/>
      <c r="N18" s="506"/>
      <c r="O18" s="506"/>
      <c r="P18" s="520"/>
      <c r="Q18" s="520"/>
      <c r="R18" s="514"/>
      <c r="S18" s="514"/>
      <c r="T18" s="561"/>
    </row>
    <row r="19" spans="1:20" ht="22" customHeight="1" x14ac:dyDescent="0.35">
      <c r="A19" s="555" t="s">
        <v>15</v>
      </c>
      <c r="B19" s="240" t="str">
        <f>Doubles!C8</f>
        <v>Bódis György id.</v>
      </c>
      <c r="C19" s="449" t="str">
        <f>Doubles!D8</f>
        <v>HUN</v>
      </c>
      <c r="D19" s="450">
        <v>190</v>
      </c>
      <c r="E19" s="450">
        <f>Doubles!L8/6</f>
        <v>0</v>
      </c>
      <c r="F19" s="450">
        <f>Doubles!E8</f>
        <v>5</v>
      </c>
      <c r="G19" s="450">
        <f t="shared" ref="G19:G22" si="3">SUM(D19:F19)</f>
        <v>195</v>
      </c>
      <c r="H19" s="4">
        <f>SUM(D19:F20)</f>
        <v>381</v>
      </c>
      <c r="I19" s="10"/>
      <c r="L19" s="555" t="s">
        <v>117</v>
      </c>
      <c r="M19" s="271" t="s">
        <v>148</v>
      </c>
      <c r="N19" s="272" t="s">
        <v>137</v>
      </c>
      <c r="O19" s="266">
        <v>195</v>
      </c>
      <c r="P19" s="266">
        <v>0</v>
      </c>
      <c r="Q19" s="266">
        <v>1</v>
      </c>
      <c r="R19" s="266">
        <f t="shared" ref="R19:R20" si="4">SUM(O19:Q19)</f>
        <v>196</v>
      </c>
      <c r="S19" s="4">
        <f>SUM(O19:Q20)</f>
        <v>381</v>
      </c>
      <c r="T19" s="10"/>
    </row>
    <row r="20" spans="1:20" ht="22" customHeight="1" thickBot="1" x14ac:dyDescent="0.4">
      <c r="A20" s="556"/>
      <c r="B20" s="455" t="str">
        <f>Doubles!C9</f>
        <v>Szőke Viktor</v>
      </c>
      <c r="C20" s="456" t="str">
        <f>Doubles!D9</f>
        <v>HUN</v>
      </c>
      <c r="D20" s="453">
        <v>181</v>
      </c>
      <c r="E20" s="454">
        <f>Doubles!L9/6</f>
        <v>0</v>
      </c>
      <c r="F20" s="453">
        <f>Doubles!E9</f>
        <v>5</v>
      </c>
      <c r="G20" s="453">
        <f t="shared" si="3"/>
        <v>186</v>
      </c>
      <c r="H20" s="7">
        <f>SUM(D19:F20)</f>
        <v>381</v>
      </c>
      <c r="I20" s="11">
        <f>AVERAGE(D19:D20)</f>
        <v>185.5</v>
      </c>
      <c r="L20" s="556"/>
      <c r="M20" s="273" t="s">
        <v>242</v>
      </c>
      <c r="N20" s="274" t="s">
        <v>137</v>
      </c>
      <c r="O20" s="267">
        <v>185</v>
      </c>
      <c r="P20" s="268">
        <v>0</v>
      </c>
      <c r="Q20" s="267">
        <v>0</v>
      </c>
      <c r="R20" s="267">
        <f t="shared" si="4"/>
        <v>185</v>
      </c>
      <c r="S20" s="7">
        <f>SUM(O19:Q20)</f>
        <v>381</v>
      </c>
      <c r="T20" s="11">
        <f>AVERAGE(O19:O20)</f>
        <v>190</v>
      </c>
    </row>
    <row r="21" spans="1:20" ht="22" customHeight="1" x14ac:dyDescent="0.35">
      <c r="A21" s="555" t="s">
        <v>16</v>
      </c>
      <c r="B21" s="336" t="str">
        <f>Doubles!C10</f>
        <v>Liebichová  Ingrid</v>
      </c>
      <c r="C21" s="265" t="str">
        <f>Doubles!D10</f>
        <v>CZE</v>
      </c>
      <c r="D21" s="266">
        <v>152</v>
      </c>
      <c r="E21" s="266">
        <f>Doubles!L10/6</f>
        <v>8</v>
      </c>
      <c r="F21" s="266">
        <f>Doubles!E10</f>
        <v>0</v>
      </c>
      <c r="G21" s="266">
        <f t="shared" si="3"/>
        <v>160</v>
      </c>
      <c r="H21" s="4">
        <f>SUM(D21:F22)</f>
        <v>360</v>
      </c>
      <c r="I21" s="10"/>
      <c r="L21" s="555" t="s">
        <v>118</v>
      </c>
      <c r="M21" s="458" t="s">
        <v>169</v>
      </c>
      <c r="N21" s="459" t="s">
        <v>238</v>
      </c>
      <c r="O21" s="450">
        <v>200</v>
      </c>
      <c r="P21" s="450">
        <v>8</v>
      </c>
      <c r="Q21" s="450">
        <v>0</v>
      </c>
      <c r="R21" s="450">
        <f t="shared" ref="R21:R22" si="5">SUM(O21:Q21)</f>
        <v>208</v>
      </c>
      <c r="S21" s="4">
        <f>SUM(O21:Q22)</f>
        <v>425</v>
      </c>
      <c r="T21" s="10"/>
    </row>
    <row r="22" spans="1:20" ht="22" customHeight="1" thickBot="1" x14ac:dyDescent="0.4">
      <c r="A22" s="556"/>
      <c r="B22" s="269" t="str">
        <f>Doubles!C11</f>
        <v>Marešová Jana</v>
      </c>
      <c r="C22" s="270" t="str">
        <f>Doubles!D11</f>
        <v>CZE</v>
      </c>
      <c r="D22" s="267">
        <v>189</v>
      </c>
      <c r="E22" s="268">
        <f>Doubles!L11/6</f>
        <v>8</v>
      </c>
      <c r="F22" s="267">
        <f>Doubles!E11</f>
        <v>3</v>
      </c>
      <c r="G22" s="267">
        <f t="shared" si="3"/>
        <v>200</v>
      </c>
      <c r="H22" s="7">
        <f>SUM(D21:F22)</f>
        <v>360</v>
      </c>
      <c r="I22" s="11">
        <f>AVERAGE(D21:D22)</f>
        <v>170.5</v>
      </c>
      <c r="L22" s="556"/>
      <c r="M22" s="460" t="s">
        <v>170</v>
      </c>
      <c r="N22" s="461" t="s">
        <v>238</v>
      </c>
      <c r="O22" s="453">
        <v>206</v>
      </c>
      <c r="P22" s="454">
        <v>8</v>
      </c>
      <c r="Q22" s="453">
        <v>3</v>
      </c>
      <c r="R22" s="453">
        <f t="shared" si="5"/>
        <v>217</v>
      </c>
      <c r="S22" s="7">
        <f>SUM(O21:Q22)</f>
        <v>425</v>
      </c>
      <c r="T22" s="11">
        <f>AVERAGE(O21:O22)</f>
        <v>203</v>
      </c>
    </row>
    <row r="26" spans="1:20" ht="15" customHeight="1" thickBot="1" x14ac:dyDescent="0.4"/>
    <row r="27" spans="1:20" ht="49.9" customHeight="1" x14ac:dyDescent="0.35">
      <c r="L27" s="527" t="s">
        <v>212</v>
      </c>
      <c r="M27" s="528"/>
      <c r="N27" s="529"/>
    </row>
    <row r="28" spans="1:20" ht="10.15" customHeight="1" x14ac:dyDescent="0.35">
      <c r="L28" s="530"/>
      <c r="M28" s="532" t="s">
        <v>1</v>
      </c>
      <c r="N28" s="534" t="s">
        <v>2</v>
      </c>
    </row>
    <row r="29" spans="1:20" ht="10.15" customHeight="1" x14ac:dyDescent="0.35">
      <c r="L29" s="531"/>
      <c r="M29" s="533"/>
      <c r="N29" s="535"/>
    </row>
    <row r="30" spans="1:20" ht="10.15" customHeight="1" x14ac:dyDescent="0.35">
      <c r="L30" s="531"/>
      <c r="M30" s="533"/>
      <c r="N30" s="535"/>
    </row>
    <row r="31" spans="1:20" ht="10.15" customHeight="1" thickBot="1" x14ac:dyDescent="0.4">
      <c r="L31" s="531"/>
      <c r="M31" s="533"/>
      <c r="N31" s="535"/>
    </row>
    <row r="32" spans="1:20" ht="21" customHeight="1" x14ac:dyDescent="0.35">
      <c r="L32" s="558" t="s">
        <v>14</v>
      </c>
      <c r="M32" s="110" t="s">
        <v>176</v>
      </c>
      <c r="N32" s="111" t="s">
        <v>240</v>
      </c>
    </row>
    <row r="33" spans="12:19" ht="21" customHeight="1" thickBot="1" x14ac:dyDescent="0.4">
      <c r="L33" s="559"/>
      <c r="M33" s="112" t="s">
        <v>196</v>
      </c>
      <c r="N33" s="113" t="s">
        <v>240</v>
      </c>
    </row>
    <row r="34" spans="12:19" ht="21" customHeight="1" x14ac:dyDescent="0.35">
      <c r="L34" s="558" t="s">
        <v>15</v>
      </c>
      <c r="M34" s="114" t="s">
        <v>135</v>
      </c>
      <c r="N34" s="115" t="s">
        <v>114</v>
      </c>
    </row>
    <row r="35" spans="12:19" ht="21" customHeight="1" thickBot="1" x14ac:dyDescent="0.4">
      <c r="L35" s="559"/>
      <c r="M35" s="32" t="s">
        <v>186</v>
      </c>
      <c r="N35" s="116" t="s">
        <v>114</v>
      </c>
      <c r="R35" s="96"/>
      <c r="S35" s="96"/>
    </row>
    <row r="36" spans="12:19" ht="21" customHeight="1" x14ac:dyDescent="0.35">
      <c r="L36" s="558" t="s">
        <v>16</v>
      </c>
      <c r="M36" s="114" t="s">
        <v>169</v>
      </c>
      <c r="N36" s="115" t="s">
        <v>238</v>
      </c>
      <c r="R36" s="96"/>
      <c r="S36" s="96"/>
    </row>
    <row r="37" spans="12:19" ht="21" customHeight="1" thickBot="1" x14ac:dyDescent="0.4">
      <c r="L37" s="559"/>
      <c r="M37" s="32" t="s">
        <v>170</v>
      </c>
      <c r="N37" s="116" t="s">
        <v>238</v>
      </c>
    </row>
    <row r="38" spans="12:19" ht="21" customHeight="1" x14ac:dyDescent="0.35">
      <c r="L38" s="558" t="s">
        <v>17</v>
      </c>
      <c r="M38" s="114" t="s">
        <v>148</v>
      </c>
      <c r="N38" s="115" t="s">
        <v>137</v>
      </c>
    </row>
    <row r="39" spans="12:19" ht="21" customHeight="1" thickBot="1" x14ac:dyDescent="0.4">
      <c r="L39" s="559"/>
      <c r="M39" s="32" t="s">
        <v>242</v>
      </c>
      <c r="N39" s="116" t="s">
        <v>137</v>
      </c>
    </row>
  </sheetData>
  <sortState ref="B6:N25">
    <sortCondition descending="1" ref="H6:H25"/>
  </sortState>
  <mergeCells count="56">
    <mergeCell ref="S15:S18"/>
    <mergeCell ref="T15:T18"/>
    <mergeCell ref="L19:L20"/>
    <mergeCell ref="L21:L22"/>
    <mergeCell ref="P15:P18"/>
    <mergeCell ref="Q15:Q18"/>
    <mergeCell ref="R15:R18"/>
    <mergeCell ref="M15:M18"/>
    <mergeCell ref="N15:N18"/>
    <mergeCell ref="O15:O18"/>
    <mergeCell ref="A1:I1"/>
    <mergeCell ref="A14:I14"/>
    <mergeCell ref="L1:T1"/>
    <mergeCell ref="P2:P5"/>
    <mergeCell ref="Q2:Q5"/>
    <mergeCell ref="R2:R5"/>
    <mergeCell ref="S2:S5"/>
    <mergeCell ref="T2:T5"/>
    <mergeCell ref="L6:L7"/>
    <mergeCell ref="L8:L9"/>
    <mergeCell ref="L14:T14"/>
    <mergeCell ref="A2:A5"/>
    <mergeCell ref="B2:B5"/>
    <mergeCell ref="C2:C5"/>
    <mergeCell ref="D2:D5"/>
    <mergeCell ref="E2:E5"/>
    <mergeCell ref="M2:M5"/>
    <mergeCell ref="N2:N5"/>
    <mergeCell ref="O2:O5"/>
    <mergeCell ref="A6:A7"/>
    <mergeCell ref="A8:A9"/>
    <mergeCell ref="F2:F5"/>
    <mergeCell ref="G2:G5"/>
    <mergeCell ref="H2:H5"/>
    <mergeCell ref="I2:I5"/>
    <mergeCell ref="L2:L5"/>
    <mergeCell ref="I15:I18"/>
    <mergeCell ref="L15:L18"/>
    <mergeCell ref="A15:A18"/>
    <mergeCell ref="B15:B18"/>
    <mergeCell ref="C15:C18"/>
    <mergeCell ref="D15:D18"/>
    <mergeCell ref="E15:E18"/>
    <mergeCell ref="A19:A20"/>
    <mergeCell ref="A21:A22"/>
    <mergeCell ref="F15:F18"/>
    <mergeCell ref="G15:G18"/>
    <mergeCell ref="H15:H18"/>
    <mergeCell ref="L34:L35"/>
    <mergeCell ref="L36:L37"/>
    <mergeCell ref="L38:L39"/>
    <mergeCell ref="L27:N27"/>
    <mergeCell ref="L28:L31"/>
    <mergeCell ref="M28:M31"/>
    <mergeCell ref="N28:N31"/>
    <mergeCell ref="L32:L33"/>
  </mergeCells>
  <phoneticPr fontId="0" type="noConversion"/>
  <conditionalFormatting sqref="L6:L9 L19:L22 A6:A9 A19:A22 L32">
    <cfRule type="cellIs" dxfId="175" priority="50" stopIfTrue="1" operator="between">
      <formula>200</formula>
      <formula>219</formula>
    </cfRule>
    <cfRule type="cellIs" dxfId="174" priority="51" stopIfTrue="1" operator="between">
      <formula>220</formula>
      <formula>249</formula>
    </cfRule>
    <cfRule type="cellIs" dxfId="173" priority="52" stopIfTrue="1" operator="between">
      <formula>250</formula>
      <formula>300</formula>
    </cfRule>
  </conditionalFormatting>
  <conditionalFormatting sqref="D19:D22">
    <cfRule type="cellIs" dxfId="172" priority="14" stopIfTrue="1" operator="between">
      <formula>200</formula>
      <formula>219</formula>
    </cfRule>
    <cfRule type="cellIs" dxfId="171" priority="15" stopIfTrue="1" operator="between">
      <formula>220</formula>
      <formula>249</formula>
    </cfRule>
    <cfRule type="cellIs" dxfId="170" priority="16" stopIfTrue="1" operator="between">
      <formula>250</formula>
      <formula>300</formula>
    </cfRule>
  </conditionalFormatting>
  <conditionalFormatting sqref="D19:D22">
    <cfRule type="cellIs" dxfId="169" priority="13" operator="equal">
      <formula>300</formula>
    </cfRule>
  </conditionalFormatting>
  <conditionalFormatting sqref="O19:O22">
    <cfRule type="cellIs" dxfId="168" priority="10" stopIfTrue="1" operator="between">
      <formula>200</formula>
      <formula>219</formula>
    </cfRule>
    <cfRule type="cellIs" dxfId="167" priority="11" stopIfTrue="1" operator="between">
      <formula>220</formula>
      <formula>249</formula>
    </cfRule>
    <cfRule type="cellIs" dxfId="166" priority="12" stopIfTrue="1" operator="between">
      <formula>250</formula>
      <formula>300</formula>
    </cfRule>
  </conditionalFormatting>
  <conditionalFormatting sqref="O19:O22">
    <cfRule type="cellIs" dxfId="165" priority="9" operator="equal">
      <formula>300</formula>
    </cfRule>
  </conditionalFormatting>
  <conditionalFormatting sqref="D6:D9">
    <cfRule type="cellIs" dxfId="164" priority="6" stopIfTrue="1" operator="between">
      <formula>200</formula>
      <formula>219</formula>
    </cfRule>
    <cfRule type="cellIs" dxfId="163" priority="7" stopIfTrue="1" operator="between">
      <formula>220</formula>
      <formula>249</formula>
    </cfRule>
    <cfRule type="cellIs" dxfId="162" priority="8" stopIfTrue="1" operator="between">
      <formula>250</formula>
      <formula>300</formula>
    </cfRule>
  </conditionalFormatting>
  <conditionalFormatting sqref="D6:D9">
    <cfRule type="cellIs" dxfId="161" priority="5" operator="equal">
      <formula>300</formula>
    </cfRule>
  </conditionalFormatting>
  <conditionalFormatting sqref="O6:O9">
    <cfRule type="cellIs" dxfId="160" priority="2" stopIfTrue="1" operator="between">
      <formula>200</formula>
      <formula>219</formula>
    </cfRule>
    <cfRule type="cellIs" dxfId="159" priority="3" stopIfTrue="1" operator="between">
      <formula>220</formula>
      <formula>249</formula>
    </cfRule>
    <cfRule type="cellIs" dxfId="158" priority="4" stopIfTrue="1" operator="between">
      <formula>250</formula>
      <formula>300</formula>
    </cfRule>
  </conditionalFormatting>
  <conditionalFormatting sqref="O6:O9">
    <cfRule type="cellIs" dxfId="157" priority="1" operator="equal"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14"/>
  <sheetViews>
    <sheetView topLeftCell="A30" zoomScale="98" zoomScaleNormal="98" workbookViewId="0">
      <selection activeCell="F76" sqref="F76"/>
    </sheetView>
  </sheetViews>
  <sheetFormatPr defaultRowHeight="14.5" x14ac:dyDescent="0.35"/>
  <cols>
    <col min="1" max="1" width="5.7265625" customWidth="1"/>
    <col min="2" max="2" width="6.7265625" customWidth="1"/>
    <col min="3" max="3" width="25.453125" customWidth="1"/>
    <col min="4" max="16" width="9.7265625" customWidth="1"/>
    <col min="18" max="18" width="20.26953125" customWidth="1"/>
  </cols>
  <sheetData>
    <row r="1" spans="1:16" ht="30" customHeight="1" thickBot="1" x14ac:dyDescent="0.4">
      <c r="A1" s="562" t="s">
        <v>213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4"/>
    </row>
    <row r="2" spans="1:16" ht="20.149999999999999" customHeight="1" x14ac:dyDescent="0.35">
      <c r="A2" s="565"/>
      <c r="B2" s="566" t="s">
        <v>0</v>
      </c>
      <c r="C2" s="566" t="s">
        <v>1</v>
      </c>
      <c r="D2" s="567" t="s">
        <v>2</v>
      </c>
      <c r="E2" s="568" t="s">
        <v>10</v>
      </c>
      <c r="F2" s="566" t="s">
        <v>3</v>
      </c>
      <c r="G2" s="566" t="s">
        <v>4</v>
      </c>
      <c r="H2" s="566" t="s">
        <v>5</v>
      </c>
      <c r="I2" s="566" t="s">
        <v>6</v>
      </c>
      <c r="J2" s="568" t="s">
        <v>9</v>
      </c>
      <c r="K2" s="568" t="s">
        <v>121</v>
      </c>
      <c r="L2" s="570" t="s">
        <v>11</v>
      </c>
      <c r="M2" s="570" t="s">
        <v>12</v>
      </c>
      <c r="N2" s="570" t="s">
        <v>106</v>
      </c>
      <c r="O2" s="570" t="s">
        <v>107</v>
      </c>
      <c r="P2" s="569" t="s">
        <v>13</v>
      </c>
    </row>
    <row r="3" spans="1:16" ht="20.149999999999999" customHeight="1" x14ac:dyDescent="0.35">
      <c r="A3" s="503"/>
      <c r="B3" s="506"/>
      <c r="C3" s="506"/>
      <c r="D3" s="511"/>
      <c r="E3" s="520"/>
      <c r="F3" s="506"/>
      <c r="G3" s="506"/>
      <c r="H3" s="506"/>
      <c r="I3" s="506"/>
      <c r="J3" s="520"/>
      <c r="K3" s="520"/>
      <c r="L3" s="514"/>
      <c r="M3" s="514"/>
      <c r="N3" s="514"/>
      <c r="O3" s="514"/>
      <c r="P3" s="517"/>
    </row>
    <row r="4" spans="1:16" ht="20.149999999999999" customHeight="1" x14ac:dyDescent="0.35">
      <c r="A4" s="503"/>
      <c r="B4" s="506"/>
      <c r="C4" s="506"/>
      <c r="D4" s="511"/>
      <c r="E4" s="520"/>
      <c r="F4" s="506"/>
      <c r="G4" s="506"/>
      <c r="H4" s="506"/>
      <c r="I4" s="506"/>
      <c r="J4" s="520"/>
      <c r="K4" s="520"/>
      <c r="L4" s="514"/>
      <c r="M4" s="514"/>
      <c r="N4" s="514"/>
      <c r="O4" s="514"/>
      <c r="P4" s="517"/>
    </row>
    <row r="5" spans="1:16" ht="16.5" customHeight="1" thickBot="1" x14ac:dyDescent="0.4">
      <c r="A5" s="503"/>
      <c r="B5" s="506"/>
      <c r="C5" s="506"/>
      <c r="D5" s="511"/>
      <c r="E5" s="520"/>
      <c r="F5" s="506"/>
      <c r="G5" s="506"/>
      <c r="H5" s="506"/>
      <c r="I5" s="506"/>
      <c r="J5" s="520"/>
      <c r="K5" s="520"/>
      <c r="L5" s="514"/>
      <c r="M5" s="514"/>
      <c r="N5" s="514"/>
      <c r="O5" s="514"/>
      <c r="P5" s="517"/>
    </row>
    <row r="6" spans="1:16" ht="18.649999999999999" customHeight="1" thickBot="1" x14ac:dyDescent="0.4">
      <c r="A6" s="555" t="s">
        <v>14</v>
      </c>
      <c r="B6" s="73">
        <v>1</v>
      </c>
      <c r="C6" s="126" t="s">
        <v>140</v>
      </c>
      <c r="D6" s="14" t="str">
        <f>VLOOKUP(C6,Single!$C$6:$N$95,2,0)</f>
        <v>SVK</v>
      </c>
      <c r="E6" s="207">
        <f>VLOOKUP(C6,Single!$C$6:$N$95,3,0)</f>
        <v>3</v>
      </c>
      <c r="F6" s="228">
        <v>182</v>
      </c>
      <c r="G6" s="33">
        <v>224</v>
      </c>
      <c r="H6" s="33">
        <v>158</v>
      </c>
      <c r="I6" s="33">
        <v>159</v>
      </c>
      <c r="J6" s="33">
        <v>0</v>
      </c>
      <c r="K6" s="33">
        <f t="shared" ref="K6:K37" si="0">E6*4</f>
        <v>12</v>
      </c>
      <c r="L6" s="171">
        <f t="shared" ref="L6:L37" si="1">SUM(F6:K6)</f>
        <v>735</v>
      </c>
      <c r="M6" s="56">
        <f t="shared" ref="M6:M37" si="2">AVERAGE(F6:I6)</f>
        <v>180.75</v>
      </c>
      <c r="N6" s="57">
        <f>SUM(F6:K8)</f>
        <v>2280</v>
      </c>
      <c r="O6" s="58"/>
      <c r="P6" s="34">
        <f t="shared" ref="P6:P37" si="3">SUM(F6:K6)</f>
        <v>735</v>
      </c>
    </row>
    <row r="7" spans="1:16" ht="18.649999999999999" customHeight="1" thickBot="1" x14ac:dyDescent="0.4">
      <c r="A7" s="557"/>
      <c r="B7" s="68">
        <v>1</v>
      </c>
      <c r="C7" s="141" t="s">
        <v>167</v>
      </c>
      <c r="D7" s="36" t="str">
        <f>VLOOKUP(C7,Single!$C$6:$N$95,2,0)</f>
        <v>ESP</v>
      </c>
      <c r="E7" s="37">
        <f>VLOOKUP(C7,Single!$C$6:$N$95,3,0)</f>
        <v>8</v>
      </c>
      <c r="F7" s="50">
        <v>164</v>
      </c>
      <c r="G7" s="50">
        <v>242</v>
      </c>
      <c r="H7" s="50">
        <v>183</v>
      </c>
      <c r="I7" s="50">
        <v>215</v>
      </c>
      <c r="J7" s="39">
        <v>0</v>
      </c>
      <c r="K7" s="39">
        <f t="shared" si="0"/>
        <v>32</v>
      </c>
      <c r="L7" s="119">
        <f t="shared" si="1"/>
        <v>836</v>
      </c>
      <c r="M7" s="56">
        <f t="shared" si="2"/>
        <v>201</v>
      </c>
      <c r="N7" s="59">
        <f>SUM(F6:K8)</f>
        <v>2280</v>
      </c>
      <c r="O7" s="60"/>
      <c r="P7" s="40">
        <f t="shared" si="3"/>
        <v>836</v>
      </c>
    </row>
    <row r="8" spans="1:16" ht="18.649999999999999" customHeight="1" thickBot="1" x14ac:dyDescent="0.4">
      <c r="A8" s="556"/>
      <c r="B8" s="74">
        <v>1</v>
      </c>
      <c r="C8" s="465" t="s">
        <v>143</v>
      </c>
      <c r="D8" s="13" t="str">
        <f>VLOOKUP(C8,Single!$C$6:$N$95,2,0)</f>
        <v>HUN</v>
      </c>
      <c r="E8" s="142">
        <f>VLOOKUP(C8,Single!$C$6:$N$95,3,0)</f>
        <v>5</v>
      </c>
      <c r="F8" s="229">
        <v>191</v>
      </c>
      <c r="G8" s="229">
        <v>156</v>
      </c>
      <c r="H8" s="229">
        <v>171</v>
      </c>
      <c r="I8" s="229">
        <v>171</v>
      </c>
      <c r="J8" s="53">
        <v>0</v>
      </c>
      <c r="K8" s="53">
        <f t="shared" si="0"/>
        <v>20</v>
      </c>
      <c r="L8" s="169">
        <f t="shared" si="1"/>
        <v>709</v>
      </c>
      <c r="M8" s="61">
        <f t="shared" si="2"/>
        <v>172.25</v>
      </c>
      <c r="N8" s="62">
        <f>SUM(F6:K8)</f>
        <v>2280</v>
      </c>
      <c r="O8" s="63">
        <f>AVERAGE(F6:I8)</f>
        <v>184.66666666666666</v>
      </c>
      <c r="P8" s="55">
        <f t="shared" si="3"/>
        <v>709</v>
      </c>
    </row>
    <row r="9" spans="1:16" ht="18.649999999999999" customHeight="1" thickBot="1" x14ac:dyDescent="0.4">
      <c r="A9" s="557" t="s">
        <v>15</v>
      </c>
      <c r="B9" s="64">
        <v>1</v>
      </c>
      <c r="C9" s="462" t="s">
        <v>142</v>
      </c>
      <c r="D9" s="43" t="str">
        <f>VLOOKUP(C9,Single!$C$6:$N$95,2,0)</f>
        <v>CZE</v>
      </c>
      <c r="E9" s="234">
        <f>VLOOKUP(C9,Single!$C$6:$N$95,3,0)</f>
        <v>8</v>
      </c>
      <c r="F9" s="230">
        <v>201</v>
      </c>
      <c r="G9" s="230">
        <v>206</v>
      </c>
      <c r="H9" s="230">
        <v>192</v>
      </c>
      <c r="I9" s="230">
        <v>166</v>
      </c>
      <c r="J9" s="38">
        <v>0</v>
      </c>
      <c r="K9" s="38">
        <f t="shared" si="0"/>
        <v>32</v>
      </c>
      <c r="L9" s="120">
        <f t="shared" si="1"/>
        <v>797</v>
      </c>
      <c r="M9" s="65">
        <f t="shared" si="2"/>
        <v>191.25</v>
      </c>
      <c r="N9" s="66">
        <f>SUM(F9:K11)</f>
        <v>2243</v>
      </c>
      <c r="O9" s="67"/>
      <c r="P9" s="47">
        <f t="shared" si="3"/>
        <v>797</v>
      </c>
    </row>
    <row r="10" spans="1:16" ht="18.649999999999999" customHeight="1" thickBot="1" x14ac:dyDescent="0.4">
      <c r="A10" s="557"/>
      <c r="B10" s="68">
        <v>1</v>
      </c>
      <c r="C10" s="35" t="s">
        <v>138</v>
      </c>
      <c r="D10" s="36" t="str">
        <f>VLOOKUP(C10,Single!$C$6:$N$95,2,0)</f>
        <v>CZE</v>
      </c>
      <c r="E10" s="37">
        <f>VLOOKUP(C10,Single!$C$6:$N$95,3,0)</f>
        <v>8</v>
      </c>
      <c r="F10" s="39">
        <v>147</v>
      </c>
      <c r="G10" s="39">
        <v>176</v>
      </c>
      <c r="H10" s="39">
        <v>128</v>
      </c>
      <c r="I10" s="39">
        <v>167</v>
      </c>
      <c r="J10" s="39">
        <v>0</v>
      </c>
      <c r="K10" s="39">
        <f t="shared" si="0"/>
        <v>32</v>
      </c>
      <c r="L10" s="119">
        <f t="shared" si="1"/>
        <v>650</v>
      </c>
      <c r="M10" s="56">
        <f t="shared" si="2"/>
        <v>154.5</v>
      </c>
      <c r="N10" s="59">
        <f>SUM(F9:K11)</f>
        <v>2243</v>
      </c>
      <c r="O10" s="60"/>
      <c r="P10" s="40">
        <f t="shared" si="3"/>
        <v>650</v>
      </c>
    </row>
    <row r="11" spans="1:16" ht="18.649999999999999" customHeight="1" thickBot="1" x14ac:dyDescent="0.4">
      <c r="A11" s="556"/>
      <c r="B11" s="74">
        <v>1</v>
      </c>
      <c r="C11" s="125" t="s">
        <v>139</v>
      </c>
      <c r="D11" s="13" t="str">
        <f>VLOOKUP(C11,Single!$C$6:$N$95,2,0)</f>
        <v>CZE</v>
      </c>
      <c r="E11" s="142">
        <f>VLOOKUP(C11,Single!$C$6:$N$95,3,0)</f>
        <v>8</v>
      </c>
      <c r="F11" s="236">
        <v>179</v>
      </c>
      <c r="G11" s="54">
        <v>196</v>
      </c>
      <c r="H11" s="54">
        <v>186</v>
      </c>
      <c r="I11" s="54">
        <v>171</v>
      </c>
      <c r="J11" s="53">
        <v>32</v>
      </c>
      <c r="K11" s="53">
        <f t="shared" si="0"/>
        <v>32</v>
      </c>
      <c r="L11" s="169">
        <f t="shared" si="1"/>
        <v>796</v>
      </c>
      <c r="M11" s="61">
        <f t="shared" si="2"/>
        <v>183</v>
      </c>
      <c r="N11" s="62">
        <f>SUM(F9:K11)</f>
        <v>2243</v>
      </c>
      <c r="O11" s="63">
        <f>AVERAGE(F9:I11)</f>
        <v>176.25</v>
      </c>
      <c r="P11" s="55">
        <f t="shared" si="3"/>
        <v>796</v>
      </c>
    </row>
    <row r="12" spans="1:16" ht="18.649999999999999" customHeight="1" thickBot="1" x14ac:dyDescent="0.4">
      <c r="A12" s="555" t="s">
        <v>16</v>
      </c>
      <c r="B12" s="73">
        <v>1</v>
      </c>
      <c r="C12" s="189" t="s">
        <v>171</v>
      </c>
      <c r="D12" s="14" t="str">
        <f>VLOOKUP(C12,Single!$C$6:$N$95,2,0)</f>
        <v>CZE</v>
      </c>
      <c r="E12" s="207">
        <f>VLOOKUP(C12,Single!$C$6:$N$95,3,0)</f>
        <v>0</v>
      </c>
      <c r="F12" s="230">
        <v>193</v>
      </c>
      <c r="G12" s="33">
        <v>182</v>
      </c>
      <c r="H12" s="33">
        <v>178</v>
      </c>
      <c r="I12" s="33">
        <v>168</v>
      </c>
      <c r="J12" s="33">
        <v>32</v>
      </c>
      <c r="K12" s="33">
        <f t="shared" si="0"/>
        <v>0</v>
      </c>
      <c r="L12" s="171">
        <f t="shared" si="1"/>
        <v>753</v>
      </c>
      <c r="M12" s="56">
        <f t="shared" si="2"/>
        <v>180.25</v>
      </c>
      <c r="N12" s="57">
        <f>SUM(F12:K14)</f>
        <v>2238</v>
      </c>
      <c r="O12" s="58"/>
      <c r="P12" s="34">
        <f t="shared" si="3"/>
        <v>753</v>
      </c>
    </row>
    <row r="13" spans="1:16" ht="18.649999999999999" customHeight="1" thickBot="1" x14ac:dyDescent="0.4">
      <c r="A13" s="557"/>
      <c r="B13" s="68">
        <v>1</v>
      </c>
      <c r="C13" s="31" t="s">
        <v>169</v>
      </c>
      <c r="D13" s="36" t="str">
        <f>VLOOKUP(C13,Single!$C$6:$N$95,2,0)</f>
        <v>CZE</v>
      </c>
      <c r="E13" s="37">
        <f>VLOOKUP(C13,Single!$C$6:$N$95,3,0)</f>
        <v>0</v>
      </c>
      <c r="F13" s="50">
        <v>170</v>
      </c>
      <c r="G13" s="39">
        <v>149</v>
      </c>
      <c r="H13" s="39">
        <v>167</v>
      </c>
      <c r="I13" s="39">
        <v>159</v>
      </c>
      <c r="J13" s="39">
        <v>32</v>
      </c>
      <c r="K13" s="39">
        <f t="shared" si="0"/>
        <v>0</v>
      </c>
      <c r="L13" s="119">
        <f t="shared" si="1"/>
        <v>677</v>
      </c>
      <c r="M13" s="56">
        <f t="shared" si="2"/>
        <v>161.25</v>
      </c>
      <c r="N13" s="59">
        <f>SUM(F12:K14)</f>
        <v>2238</v>
      </c>
      <c r="O13" s="60"/>
      <c r="P13" s="40">
        <f t="shared" si="3"/>
        <v>677</v>
      </c>
    </row>
    <row r="14" spans="1:16" ht="18.649999999999999" customHeight="1" thickBot="1" x14ac:dyDescent="0.4">
      <c r="A14" s="556"/>
      <c r="B14" s="74">
        <v>1</v>
      </c>
      <c r="C14" s="32" t="s">
        <v>170</v>
      </c>
      <c r="D14" s="13" t="str">
        <f>VLOOKUP(C14,Single!$C$6:$N$95,2,0)</f>
        <v>CZE</v>
      </c>
      <c r="E14" s="142">
        <f>VLOOKUP(C14,Single!$C$6:$N$95,3,0)</f>
        <v>3</v>
      </c>
      <c r="F14" s="229">
        <v>195</v>
      </c>
      <c r="G14" s="53">
        <v>161</v>
      </c>
      <c r="H14" s="53">
        <v>213</v>
      </c>
      <c r="I14" s="53">
        <v>195</v>
      </c>
      <c r="J14" s="53">
        <v>32</v>
      </c>
      <c r="K14" s="53">
        <f t="shared" si="0"/>
        <v>12</v>
      </c>
      <c r="L14" s="169">
        <f t="shared" si="1"/>
        <v>808</v>
      </c>
      <c r="M14" s="61">
        <f t="shared" si="2"/>
        <v>191</v>
      </c>
      <c r="N14" s="62">
        <f>SUM(F12:K14)</f>
        <v>2238</v>
      </c>
      <c r="O14" s="63">
        <f>AVERAGE(F12:I14)</f>
        <v>177.5</v>
      </c>
      <c r="P14" s="55">
        <f t="shared" si="3"/>
        <v>808</v>
      </c>
    </row>
    <row r="15" spans="1:16" ht="18.649999999999999" customHeight="1" thickBot="1" x14ac:dyDescent="0.4">
      <c r="A15" s="555" t="s">
        <v>17</v>
      </c>
      <c r="B15" s="73">
        <v>1</v>
      </c>
      <c r="C15" s="75" t="s">
        <v>148</v>
      </c>
      <c r="D15" s="14" t="str">
        <f>VLOOKUP(C15,Single!$C$6:$N$95,2,0)</f>
        <v>SVK</v>
      </c>
      <c r="E15" s="207">
        <f>VLOOKUP(C15,Single!$C$6:$N$95,3,0)</f>
        <v>1</v>
      </c>
      <c r="F15" s="228">
        <v>157</v>
      </c>
      <c r="G15" s="33">
        <v>161</v>
      </c>
      <c r="H15" s="33">
        <v>218</v>
      </c>
      <c r="I15" s="33">
        <v>205</v>
      </c>
      <c r="J15" s="33">
        <v>0</v>
      </c>
      <c r="K15" s="33">
        <f t="shared" si="0"/>
        <v>4</v>
      </c>
      <c r="L15" s="171">
        <f t="shared" si="1"/>
        <v>745</v>
      </c>
      <c r="M15" s="56">
        <f t="shared" si="2"/>
        <v>185.25</v>
      </c>
      <c r="N15" s="57">
        <f>SUM(F15:K17)</f>
        <v>2226</v>
      </c>
      <c r="O15" s="58"/>
      <c r="P15" s="34">
        <f t="shared" si="3"/>
        <v>745</v>
      </c>
    </row>
    <row r="16" spans="1:16" ht="18.649999999999999" customHeight="1" thickBot="1" x14ac:dyDescent="0.4">
      <c r="A16" s="557"/>
      <c r="B16" s="68">
        <v>1</v>
      </c>
      <c r="C16" s="241" t="s">
        <v>242</v>
      </c>
      <c r="D16" s="36" t="str">
        <f>VLOOKUP(C16,Single!$C$6:$N$95,2,0)</f>
        <v>SVK</v>
      </c>
      <c r="E16" s="37">
        <f>VLOOKUP(C16,Single!$C$6:$N$95,3,0)</f>
        <v>0</v>
      </c>
      <c r="F16" s="50">
        <v>188</v>
      </c>
      <c r="G16" s="39">
        <v>225</v>
      </c>
      <c r="H16" s="39">
        <v>199</v>
      </c>
      <c r="I16" s="39">
        <v>173</v>
      </c>
      <c r="J16" s="39">
        <v>0</v>
      </c>
      <c r="K16" s="39">
        <f t="shared" si="0"/>
        <v>0</v>
      </c>
      <c r="L16" s="119">
        <f t="shared" si="1"/>
        <v>785</v>
      </c>
      <c r="M16" s="56">
        <f t="shared" si="2"/>
        <v>196.25</v>
      </c>
      <c r="N16" s="59">
        <f>SUM(F15:K17)</f>
        <v>2226</v>
      </c>
      <c r="O16" s="60"/>
      <c r="P16" s="40">
        <f t="shared" si="3"/>
        <v>785</v>
      </c>
    </row>
    <row r="17" spans="1:16" ht="18.649999999999999" customHeight="1" thickBot="1" x14ac:dyDescent="0.4">
      <c r="A17" s="556"/>
      <c r="B17" s="74">
        <v>1</v>
      </c>
      <c r="C17" s="125" t="s">
        <v>157</v>
      </c>
      <c r="D17" s="13" t="str">
        <f>VLOOKUP(C17,Single!$C$6:$N$95,2,0)</f>
        <v>SVK</v>
      </c>
      <c r="E17" s="142">
        <f>VLOOKUP(C17,Single!$C$6:$N$95,3,0)</f>
        <v>6</v>
      </c>
      <c r="F17" s="229">
        <v>164</v>
      </c>
      <c r="G17" s="53">
        <v>172</v>
      </c>
      <c r="H17" s="53">
        <v>168</v>
      </c>
      <c r="I17" s="53">
        <v>168</v>
      </c>
      <c r="J17" s="53">
        <v>0</v>
      </c>
      <c r="K17" s="53">
        <f t="shared" si="0"/>
        <v>24</v>
      </c>
      <c r="L17" s="169">
        <f t="shared" si="1"/>
        <v>696</v>
      </c>
      <c r="M17" s="61">
        <f t="shared" si="2"/>
        <v>168</v>
      </c>
      <c r="N17" s="62">
        <f>SUM(F15:K17)</f>
        <v>2226</v>
      </c>
      <c r="O17" s="63">
        <f>AVERAGE(F15:I17)</f>
        <v>183.16666666666666</v>
      </c>
      <c r="P17" s="55">
        <f t="shared" si="3"/>
        <v>696</v>
      </c>
    </row>
    <row r="18" spans="1:16" ht="18.649999999999999" customHeight="1" thickBot="1" x14ac:dyDescent="0.4">
      <c r="A18" s="555" t="s">
        <v>18</v>
      </c>
      <c r="B18" s="73">
        <v>1</v>
      </c>
      <c r="C18" s="51" t="s">
        <v>195</v>
      </c>
      <c r="D18" s="14" t="str">
        <f>VLOOKUP(C18,Single!$C$6:$N$95,2,0)</f>
        <v>CZE</v>
      </c>
      <c r="E18" s="207">
        <f>VLOOKUP(C18,Single!$C$6:$N$95,3,0)</f>
        <v>6</v>
      </c>
      <c r="F18" s="230">
        <v>143</v>
      </c>
      <c r="G18" s="38">
        <v>200</v>
      </c>
      <c r="H18" s="38">
        <v>200</v>
      </c>
      <c r="I18" s="38">
        <v>178</v>
      </c>
      <c r="J18" s="33">
        <v>0</v>
      </c>
      <c r="K18" s="33">
        <f t="shared" si="0"/>
        <v>24</v>
      </c>
      <c r="L18" s="171">
        <f t="shared" si="1"/>
        <v>745</v>
      </c>
      <c r="M18" s="65">
        <f t="shared" si="2"/>
        <v>180.25</v>
      </c>
      <c r="N18" s="66">
        <f>SUM(F18:K20)</f>
        <v>2215</v>
      </c>
      <c r="O18" s="67"/>
      <c r="P18" s="47">
        <f t="shared" si="3"/>
        <v>745</v>
      </c>
    </row>
    <row r="19" spans="1:16" ht="18.649999999999999" customHeight="1" thickBot="1" x14ac:dyDescent="0.4">
      <c r="A19" s="557"/>
      <c r="B19" s="68">
        <v>1</v>
      </c>
      <c r="C19" s="188" t="s">
        <v>155</v>
      </c>
      <c r="D19" s="36" t="str">
        <f>VLOOKUP(C19,Single!$C$6:$N$95,2,0)</f>
        <v>CZE</v>
      </c>
      <c r="E19" s="37">
        <f>VLOOKUP(C19,Single!$C$6:$N$95,3,0)</f>
        <v>3</v>
      </c>
      <c r="F19" s="50">
        <v>153</v>
      </c>
      <c r="G19" s="39">
        <v>176</v>
      </c>
      <c r="H19" s="39">
        <v>163</v>
      </c>
      <c r="I19" s="39">
        <v>165</v>
      </c>
      <c r="J19" s="39">
        <v>32</v>
      </c>
      <c r="K19" s="39">
        <f t="shared" si="0"/>
        <v>12</v>
      </c>
      <c r="L19" s="119">
        <f t="shared" si="1"/>
        <v>701</v>
      </c>
      <c r="M19" s="56">
        <f t="shared" si="2"/>
        <v>164.25</v>
      </c>
      <c r="N19" s="59">
        <f>SUM(F18:K20)</f>
        <v>2215</v>
      </c>
      <c r="O19" s="60"/>
      <c r="P19" s="40">
        <f t="shared" si="3"/>
        <v>701</v>
      </c>
    </row>
    <row r="20" spans="1:16" ht="18.649999999999999" customHeight="1" thickBot="1" x14ac:dyDescent="0.4">
      <c r="A20" s="556"/>
      <c r="B20" s="74">
        <v>1</v>
      </c>
      <c r="C20" s="32" t="s">
        <v>185</v>
      </c>
      <c r="D20" s="13" t="str">
        <f>VLOOKUP(C20,Single!$C$6:$N$95,2,0)</f>
        <v>CZE</v>
      </c>
      <c r="E20" s="142">
        <f>VLOOKUP(C20,Single!$C$6:$N$95,3,0)</f>
        <v>0</v>
      </c>
      <c r="F20" s="231">
        <v>187</v>
      </c>
      <c r="G20" s="45">
        <v>217</v>
      </c>
      <c r="H20" s="45">
        <v>176</v>
      </c>
      <c r="I20" s="45">
        <v>189</v>
      </c>
      <c r="J20" s="53">
        <v>0</v>
      </c>
      <c r="K20" s="53">
        <f t="shared" si="0"/>
        <v>0</v>
      </c>
      <c r="L20" s="169">
        <f t="shared" si="1"/>
        <v>769</v>
      </c>
      <c r="M20" s="70">
        <f t="shared" si="2"/>
        <v>192.25</v>
      </c>
      <c r="N20" s="71">
        <f>SUM(F18:K20)</f>
        <v>2215</v>
      </c>
      <c r="O20" s="72">
        <f>AVERAGE(F18:I20)</f>
        <v>178.91666666666666</v>
      </c>
      <c r="P20" s="46">
        <f t="shared" si="3"/>
        <v>769</v>
      </c>
    </row>
    <row r="21" spans="1:16" ht="18.649999999999999" customHeight="1" thickBot="1" x14ac:dyDescent="0.4">
      <c r="A21" s="555" t="s">
        <v>19</v>
      </c>
      <c r="B21" s="73">
        <v>2</v>
      </c>
      <c r="C21" s="141" t="s">
        <v>163</v>
      </c>
      <c r="D21" s="14" t="str">
        <f>VLOOKUP(C21,Single!$C$6:$N$95,2,0)</f>
        <v>HUN</v>
      </c>
      <c r="E21" s="207">
        <f>VLOOKUP(C21,Single!$C$6:$N$95,3,0)</f>
        <v>0</v>
      </c>
      <c r="F21" s="228">
        <v>153</v>
      </c>
      <c r="G21" s="33">
        <v>198</v>
      </c>
      <c r="H21" s="33">
        <v>163</v>
      </c>
      <c r="I21" s="33">
        <v>162</v>
      </c>
      <c r="J21" s="33">
        <v>32</v>
      </c>
      <c r="K21" s="33">
        <f t="shared" si="0"/>
        <v>0</v>
      </c>
      <c r="L21" s="171">
        <f t="shared" si="1"/>
        <v>708</v>
      </c>
      <c r="M21" s="56">
        <f t="shared" si="2"/>
        <v>169</v>
      </c>
      <c r="N21" s="57">
        <f>SUM(F21:K23)</f>
        <v>2209</v>
      </c>
      <c r="O21" s="58"/>
      <c r="P21" s="34">
        <f t="shared" si="3"/>
        <v>708</v>
      </c>
    </row>
    <row r="22" spans="1:16" ht="18.649999999999999" customHeight="1" thickBot="1" x14ac:dyDescent="0.4">
      <c r="A22" s="557"/>
      <c r="B22" s="68">
        <v>2</v>
      </c>
      <c r="C22" s="31" t="s">
        <v>136</v>
      </c>
      <c r="D22" s="36" t="str">
        <f>VLOOKUP(C22,Single!$C$6:$N$95,2,0)</f>
        <v>HUN</v>
      </c>
      <c r="E22" s="37">
        <f>VLOOKUP(C22,Single!$C$6:$N$95,3,0)</f>
        <v>3</v>
      </c>
      <c r="F22" s="50">
        <v>163</v>
      </c>
      <c r="G22" s="39">
        <v>170</v>
      </c>
      <c r="H22" s="39">
        <v>234</v>
      </c>
      <c r="I22" s="39">
        <v>158</v>
      </c>
      <c r="J22" s="39">
        <v>32</v>
      </c>
      <c r="K22" s="39">
        <f t="shared" si="0"/>
        <v>12</v>
      </c>
      <c r="L22" s="119">
        <f t="shared" si="1"/>
        <v>769</v>
      </c>
      <c r="M22" s="56">
        <f t="shared" si="2"/>
        <v>181.25</v>
      </c>
      <c r="N22" s="59">
        <f>SUM(F21:K23)</f>
        <v>2209</v>
      </c>
      <c r="O22" s="60"/>
      <c r="P22" s="40">
        <f t="shared" si="3"/>
        <v>769</v>
      </c>
    </row>
    <row r="23" spans="1:16" ht="18.649999999999999" customHeight="1" thickBot="1" x14ac:dyDescent="0.4">
      <c r="A23" s="556"/>
      <c r="B23" s="74">
        <v>2</v>
      </c>
      <c r="C23" s="125" t="s">
        <v>113</v>
      </c>
      <c r="D23" s="13" t="str">
        <f>VLOOKUP(C23,Single!$C$6:$N$95,2,0)</f>
        <v>HUN</v>
      </c>
      <c r="E23" s="142">
        <f>VLOOKUP(C23,Single!$C$6:$N$95,3,0)</f>
        <v>3</v>
      </c>
      <c r="F23" s="53">
        <v>128</v>
      </c>
      <c r="G23" s="53">
        <v>160</v>
      </c>
      <c r="H23" s="53">
        <v>204</v>
      </c>
      <c r="I23" s="53">
        <v>196</v>
      </c>
      <c r="J23" s="53">
        <v>32</v>
      </c>
      <c r="K23" s="53">
        <f t="shared" si="0"/>
        <v>12</v>
      </c>
      <c r="L23" s="169">
        <f t="shared" si="1"/>
        <v>732</v>
      </c>
      <c r="M23" s="61">
        <f t="shared" si="2"/>
        <v>172</v>
      </c>
      <c r="N23" s="62">
        <f>SUM(F21:K23)</f>
        <v>2209</v>
      </c>
      <c r="O23" s="63">
        <f>AVERAGE(F21:I23)</f>
        <v>174.08333333333334</v>
      </c>
      <c r="P23" s="55">
        <f t="shared" si="3"/>
        <v>732</v>
      </c>
    </row>
    <row r="24" spans="1:16" ht="18.649999999999999" customHeight="1" thickBot="1" x14ac:dyDescent="0.4">
      <c r="A24" s="555" t="s">
        <v>20</v>
      </c>
      <c r="B24" s="73">
        <v>2</v>
      </c>
      <c r="C24" s="141" t="s">
        <v>158</v>
      </c>
      <c r="D24" s="14" t="str">
        <f>VLOOKUP(C24,Single!$C$6:$N$95,2,0)</f>
        <v>HUN</v>
      </c>
      <c r="E24" s="207">
        <f>VLOOKUP(C24,Single!$C$6:$N$95,3,0)</f>
        <v>1</v>
      </c>
      <c r="F24" s="230">
        <v>173</v>
      </c>
      <c r="G24" s="38">
        <v>175</v>
      </c>
      <c r="H24" s="38">
        <v>181</v>
      </c>
      <c r="I24" s="38">
        <v>161</v>
      </c>
      <c r="J24" s="33">
        <v>0</v>
      </c>
      <c r="K24" s="33">
        <f t="shared" si="0"/>
        <v>4</v>
      </c>
      <c r="L24" s="171">
        <f t="shared" si="1"/>
        <v>694</v>
      </c>
      <c r="M24" s="65">
        <f t="shared" si="2"/>
        <v>172.5</v>
      </c>
      <c r="N24" s="66">
        <f>SUM(F24:K26)</f>
        <v>2164</v>
      </c>
      <c r="O24" s="67"/>
      <c r="P24" s="47">
        <f t="shared" si="3"/>
        <v>694</v>
      </c>
    </row>
    <row r="25" spans="1:16" ht="18.649999999999999" customHeight="1" thickBot="1" x14ac:dyDescent="0.4">
      <c r="A25" s="557"/>
      <c r="B25" s="68">
        <v>2</v>
      </c>
      <c r="C25" s="35" t="s">
        <v>147</v>
      </c>
      <c r="D25" s="36" t="str">
        <f>VLOOKUP(C25,Single!$C$6:$N$95,2,0)</f>
        <v>HUN</v>
      </c>
      <c r="E25" s="37">
        <f>VLOOKUP(C25,Single!$C$6:$N$95,3,0)</f>
        <v>5</v>
      </c>
      <c r="F25" s="39">
        <v>159</v>
      </c>
      <c r="G25" s="39">
        <v>163</v>
      </c>
      <c r="H25" s="39">
        <v>206</v>
      </c>
      <c r="I25" s="39">
        <v>159</v>
      </c>
      <c r="J25" s="39">
        <v>0</v>
      </c>
      <c r="K25" s="39">
        <f t="shared" si="0"/>
        <v>20</v>
      </c>
      <c r="L25" s="119">
        <f t="shared" si="1"/>
        <v>707</v>
      </c>
      <c r="M25" s="56">
        <f t="shared" si="2"/>
        <v>171.75</v>
      </c>
      <c r="N25" s="59">
        <f>SUM(F24:K26)</f>
        <v>2164</v>
      </c>
      <c r="O25" s="60"/>
      <c r="P25" s="40">
        <f t="shared" si="3"/>
        <v>707</v>
      </c>
    </row>
    <row r="26" spans="1:16" ht="18.649999999999999" customHeight="1" thickBot="1" x14ac:dyDescent="0.4">
      <c r="A26" s="556"/>
      <c r="B26" s="74">
        <v>2</v>
      </c>
      <c r="C26" s="125" t="s">
        <v>150</v>
      </c>
      <c r="D26" s="13" t="str">
        <f>VLOOKUP(C26,Single!$C$6:$N$95,2,0)</f>
        <v>HUN</v>
      </c>
      <c r="E26" s="142">
        <f>VLOOKUP(C26,Single!$C$6:$N$95,3,0)</f>
        <v>2</v>
      </c>
      <c r="F26" s="230">
        <v>163</v>
      </c>
      <c r="G26" s="38">
        <v>168</v>
      </c>
      <c r="H26" s="38">
        <v>187</v>
      </c>
      <c r="I26" s="38">
        <v>205</v>
      </c>
      <c r="J26" s="53">
        <v>32</v>
      </c>
      <c r="K26" s="53">
        <f t="shared" si="0"/>
        <v>8</v>
      </c>
      <c r="L26" s="169">
        <f t="shared" si="1"/>
        <v>763</v>
      </c>
      <c r="M26" s="70">
        <f t="shared" si="2"/>
        <v>180.75</v>
      </c>
      <c r="N26" s="71">
        <f>SUM(F24:K26)</f>
        <v>2164</v>
      </c>
      <c r="O26" s="72">
        <f>AVERAGE(F24:I26)</f>
        <v>175</v>
      </c>
      <c r="P26" s="46">
        <f t="shared" si="3"/>
        <v>763</v>
      </c>
    </row>
    <row r="27" spans="1:16" ht="18.649999999999999" customHeight="1" thickBot="1" x14ac:dyDescent="0.4">
      <c r="A27" s="555" t="s">
        <v>21</v>
      </c>
      <c r="B27" s="73">
        <v>1</v>
      </c>
      <c r="C27" s="470" t="s">
        <v>196</v>
      </c>
      <c r="D27" s="14" t="str">
        <f>VLOOKUP(C27,Single!$C$6:$N$95,2,0)</f>
        <v>POL</v>
      </c>
      <c r="E27" s="207">
        <f>VLOOKUP(C27,Single!$C$6:$N$95,3,0)</f>
        <v>3</v>
      </c>
      <c r="F27" s="228">
        <v>180</v>
      </c>
      <c r="G27" s="33">
        <v>216</v>
      </c>
      <c r="H27" s="33">
        <v>180</v>
      </c>
      <c r="I27" s="33">
        <v>189</v>
      </c>
      <c r="J27" s="33">
        <v>0</v>
      </c>
      <c r="K27" s="33">
        <f t="shared" si="0"/>
        <v>12</v>
      </c>
      <c r="L27" s="171">
        <f t="shared" si="1"/>
        <v>777</v>
      </c>
      <c r="M27" s="56">
        <f t="shared" si="2"/>
        <v>191.25</v>
      </c>
      <c r="N27" s="57">
        <f>SUM(F27:K29)</f>
        <v>2139</v>
      </c>
      <c r="O27" s="58"/>
      <c r="P27" s="34">
        <f t="shared" si="3"/>
        <v>777</v>
      </c>
    </row>
    <row r="28" spans="1:16" ht="18.649999999999999" customHeight="1" thickBot="1" x14ac:dyDescent="0.4">
      <c r="A28" s="557"/>
      <c r="B28" s="68">
        <v>1</v>
      </c>
      <c r="C28" s="471" t="s">
        <v>176</v>
      </c>
      <c r="D28" s="36" t="str">
        <f>VLOOKUP(C28,Single!$C$6:$N$95,2,0)</f>
        <v>POL</v>
      </c>
      <c r="E28" s="37">
        <f>VLOOKUP(C28,Single!$C$6:$N$95,3,0)</f>
        <v>7</v>
      </c>
      <c r="F28" s="50">
        <v>147</v>
      </c>
      <c r="G28" s="39">
        <v>178</v>
      </c>
      <c r="H28" s="39">
        <v>217</v>
      </c>
      <c r="I28" s="39">
        <v>151</v>
      </c>
      <c r="J28" s="39">
        <v>32</v>
      </c>
      <c r="K28" s="39">
        <f t="shared" si="0"/>
        <v>28</v>
      </c>
      <c r="L28" s="119">
        <f t="shared" si="1"/>
        <v>753</v>
      </c>
      <c r="M28" s="56">
        <f t="shared" si="2"/>
        <v>173.25</v>
      </c>
      <c r="N28" s="59">
        <f>SUM(F27:K29)</f>
        <v>2139</v>
      </c>
      <c r="O28" s="60"/>
      <c r="P28" s="40">
        <f t="shared" si="3"/>
        <v>753</v>
      </c>
    </row>
    <row r="29" spans="1:16" ht="18.649999999999999" customHeight="1" thickBot="1" x14ac:dyDescent="0.4">
      <c r="A29" s="556"/>
      <c r="B29" s="74">
        <v>1</v>
      </c>
      <c r="C29" s="52" t="s">
        <v>177</v>
      </c>
      <c r="D29" s="13" t="str">
        <f>VLOOKUP(C29,Single!$C$6:$N$95,2,0)</f>
        <v>POL</v>
      </c>
      <c r="E29" s="142">
        <f>VLOOKUP(C29,Single!$C$6:$N$95,3,0)</f>
        <v>5</v>
      </c>
      <c r="F29" s="229">
        <v>158</v>
      </c>
      <c r="G29" s="53">
        <v>136</v>
      </c>
      <c r="H29" s="53">
        <v>136</v>
      </c>
      <c r="I29" s="53">
        <v>159</v>
      </c>
      <c r="J29" s="53">
        <v>0</v>
      </c>
      <c r="K29" s="53">
        <f t="shared" si="0"/>
        <v>20</v>
      </c>
      <c r="L29" s="169">
        <f t="shared" si="1"/>
        <v>609</v>
      </c>
      <c r="M29" s="61">
        <f t="shared" si="2"/>
        <v>147.25</v>
      </c>
      <c r="N29" s="62">
        <f>SUM(F27:K29)</f>
        <v>2139</v>
      </c>
      <c r="O29" s="63">
        <f>AVERAGE(F27:I29)</f>
        <v>170.58333333333334</v>
      </c>
      <c r="P29" s="55">
        <f t="shared" si="3"/>
        <v>609</v>
      </c>
    </row>
    <row r="30" spans="1:16" ht="18.649999999999999" customHeight="1" thickBot="1" x14ac:dyDescent="0.4">
      <c r="A30" s="555" t="s">
        <v>22</v>
      </c>
      <c r="B30" s="73">
        <v>1</v>
      </c>
      <c r="C30" s="463" t="s">
        <v>173</v>
      </c>
      <c r="D30" s="14" t="str">
        <f>VLOOKUP(C30,Single!$C$6:$N$95,2,0)</f>
        <v>AUT</v>
      </c>
      <c r="E30" s="207">
        <f>VLOOKUP(C30,Single!$C$6:$N$95,3,0)</f>
        <v>0</v>
      </c>
      <c r="F30" s="228">
        <v>142</v>
      </c>
      <c r="G30" s="33">
        <v>158</v>
      </c>
      <c r="H30" s="33">
        <v>137</v>
      </c>
      <c r="I30" s="33">
        <v>167</v>
      </c>
      <c r="J30" s="33">
        <v>0</v>
      </c>
      <c r="K30" s="33">
        <f t="shared" si="0"/>
        <v>0</v>
      </c>
      <c r="L30" s="171">
        <f t="shared" si="1"/>
        <v>604</v>
      </c>
      <c r="M30" s="65">
        <f t="shared" si="2"/>
        <v>151</v>
      </c>
      <c r="N30" s="66">
        <f>SUM(F30:K32)</f>
        <v>2124</v>
      </c>
      <c r="O30" s="67"/>
      <c r="P30" s="47">
        <f t="shared" si="3"/>
        <v>604</v>
      </c>
    </row>
    <row r="31" spans="1:16" ht="18.649999999999999" customHeight="1" thickBot="1" x14ac:dyDescent="0.4">
      <c r="A31" s="557"/>
      <c r="B31" s="68">
        <v>1</v>
      </c>
      <c r="C31" s="464" t="s">
        <v>174</v>
      </c>
      <c r="D31" s="36" t="str">
        <f>VLOOKUP(C31,Single!$C$6:$N$95,2,0)</f>
        <v>AUT</v>
      </c>
      <c r="E31" s="37">
        <f>VLOOKUP(C31,Single!$C$6:$N$95,3,0)</f>
        <v>8</v>
      </c>
      <c r="F31" s="50">
        <v>190</v>
      </c>
      <c r="G31" s="39">
        <v>180</v>
      </c>
      <c r="H31" s="39">
        <v>178</v>
      </c>
      <c r="I31" s="39">
        <v>199</v>
      </c>
      <c r="J31" s="39">
        <v>0</v>
      </c>
      <c r="K31" s="39">
        <f t="shared" si="0"/>
        <v>32</v>
      </c>
      <c r="L31" s="119">
        <f t="shared" si="1"/>
        <v>779</v>
      </c>
      <c r="M31" s="56">
        <f t="shared" si="2"/>
        <v>186.75</v>
      </c>
      <c r="N31" s="59">
        <f>SUM(F30:K32)</f>
        <v>2124</v>
      </c>
      <c r="O31" s="60"/>
      <c r="P31" s="40">
        <f t="shared" si="3"/>
        <v>779</v>
      </c>
    </row>
    <row r="32" spans="1:16" ht="18.649999999999999" customHeight="1" thickBot="1" x14ac:dyDescent="0.4">
      <c r="A32" s="556"/>
      <c r="B32" s="74">
        <v>1</v>
      </c>
      <c r="C32" s="466" t="s">
        <v>175</v>
      </c>
      <c r="D32" s="13" t="str">
        <f>VLOOKUP(C32,Single!$C$6:$N$95,2,0)</f>
        <v>AUT</v>
      </c>
      <c r="E32" s="142">
        <f>VLOOKUP(C32,Single!$C$6:$N$95,3,0)</f>
        <v>2</v>
      </c>
      <c r="F32" s="229">
        <v>195</v>
      </c>
      <c r="G32" s="53">
        <v>194</v>
      </c>
      <c r="H32" s="53">
        <v>153</v>
      </c>
      <c r="I32" s="53">
        <v>191</v>
      </c>
      <c r="J32" s="53">
        <v>0</v>
      </c>
      <c r="K32" s="53">
        <f t="shared" si="0"/>
        <v>8</v>
      </c>
      <c r="L32" s="169">
        <f t="shared" si="1"/>
        <v>741</v>
      </c>
      <c r="M32" s="70">
        <f t="shared" si="2"/>
        <v>183.25</v>
      </c>
      <c r="N32" s="71">
        <f>SUM(F30:K32)</f>
        <v>2124</v>
      </c>
      <c r="O32" s="72">
        <f>AVERAGE(F30:I32)</f>
        <v>173.66666666666666</v>
      </c>
      <c r="P32" s="46">
        <f t="shared" si="3"/>
        <v>741</v>
      </c>
    </row>
    <row r="33" spans="1:16" ht="18.649999999999999" customHeight="1" thickBot="1" x14ac:dyDescent="0.4">
      <c r="A33" s="555" t="s">
        <v>23</v>
      </c>
      <c r="B33" s="73">
        <v>2</v>
      </c>
      <c r="C33" s="243" t="s">
        <v>197</v>
      </c>
      <c r="D33" s="14" t="str">
        <f>VLOOKUP(C33,Single!$C$6:$N$95,2,0)</f>
        <v>HUN</v>
      </c>
      <c r="E33" s="207">
        <f>VLOOKUP(C33,Single!$C$6:$N$95,3,0)</f>
        <v>0</v>
      </c>
      <c r="F33" s="230">
        <v>113</v>
      </c>
      <c r="G33" s="33">
        <v>135</v>
      </c>
      <c r="H33" s="33">
        <v>177</v>
      </c>
      <c r="I33" s="33">
        <v>163</v>
      </c>
      <c r="J33" s="33">
        <v>0</v>
      </c>
      <c r="K33" s="33">
        <f t="shared" si="0"/>
        <v>0</v>
      </c>
      <c r="L33" s="171">
        <f t="shared" si="1"/>
        <v>588</v>
      </c>
      <c r="M33" s="56">
        <f t="shared" si="2"/>
        <v>147</v>
      </c>
      <c r="N33" s="57">
        <f>SUM(F33:K35)</f>
        <v>2086</v>
      </c>
      <c r="O33" s="58"/>
      <c r="P33" s="34">
        <f t="shared" si="3"/>
        <v>588</v>
      </c>
    </row>
    <row r="34" spans="1:16" ht="18.649999999999999" customHeight="1" thickBot="1" x14ac:dyDescent="0.4">
      <c r="A34" s="557"/>
      <c r="B34" s="68">
        <v>2</v>
      </c>
      <c r="C34" s="35" t="s">
        <v>159</v>
      </c>
      <c r="D34" s="36" t="str">
        <f>VLOOKUP(C34,Single!$C$6:$N$95,2,0)</f>
        <v>HUN</v>
      </c>
      <c r="E34" s="37">
        <f>VLOOKUP(C34,Single!$C$6:$N$95,3,0)</f>
        <v>1</v>
      </c>
      <c r="F34" s="50">
        <v>205</v>
      </c>
      <c r="G34" s="39">
        <v>212</v>
      </c>
      <c r="H34" s="39">
        <v>219</v>
      </c>
      <c r="I34" s="39">
        <v>174</v>
      </c>
      <c r="J34" s="39">
        <v>0</v>
      </c>
      <c r="K34" s="39">
        <f t="shared" si="0"/>
        <v>4</v>
      </c>
      <c r="L34" s="119">
        <f t="shared" si="1"/>
        <v>814</v>
      </c>
      <c r="M34" s="56">
        <f t="shared" si="2"/>
        <v>202.5</v>
      </c>
      <c r="N34" s="59">
        <f>SUM(F33:K35)</f>
        <v>2086</v>
      </c>
      <c r="O34" s="60"/>
      <c r="P34" s="40">
        <f t="shared" si="3"/>
        <v>814</v>
      </c>
    </row>
    <row r="35" spans="1:16" ht="18.649999999999999" customHeight="1" thickBot="1" x14ac:dyDescent="0.4">
      <c r="A35" s="556"/>
      <c r="B35" s="74">
        <v>2</v>
      </c>
      <c r="C35" s="469" t="s">
        <v>200</v>
      </c>
      <c r="D35" s="13" t="str">
        <f>VLOOKUP(C35,Single!$C$6:$N$95,2,0)</f>
        <v>HUN</v>
      </c>
      <c r="E35" s="142">
        <f>VLOOKUP(C35,Single!$C$6:$N$95,3,0)</f>
        <v>2</v>
      </c>
      <c r="F35" s="229">
        <v>153</v>
      </c>
      <c r="G35" s="53">
        <v>165</v>
      </c>
      <c r="H35" s="53">
        <v>168</v>
      </c>
      <c r="I35" s="53">
        <v>190</v>
      </c>
      <c r="J35" s="53">
        <v>0</v>
      </c>
      <c r="K35" s="53">
        <f t="shared" si="0"/>
        <v>8</v>
      </c>
      <c r="L35" s="169">
        <f t="shared" si="1"/>
        <v>684</v>
      </c>
      <c r="M35" s="61">
        <f t="shared" si="2"/>
        <v>169</v>
      </c>
      <c r="N35" s="62">
        <f>SUM(F33:K35)</f>
        <v>2086</v>
      </c>
      <c r="O35" s="63">
        <f>AVERAGE(F33:I35)</f>
        <v>172.83333333333334</v>
      </c>
      <c r="P35" s="55">
        <f t="shared" si="3"/>
        <v>684</v>
      </c>
    </row>
    <row r="36" spans="1:16" ht="18.649999999999999" customHeight="1" thickBot="1" x14ac:dyDescent="0.4">
      <c r="A36" s="555" t="s">
        <v>24</v>
      </c>
      <c r="B36" s="73">
        <v>1</v>
      </c>
      <c r="C36" s="188" t="s">
        <v>191</v>
      </c>
      <c r="D36" s="14" t="str">
        <f>VLOOKUP(C36,Single!$C$6:$N$95,2,0)</f>
        <v>HUN</v>
      </c>
      <c r="E36" s="207">
        <f>VLOOKUP(C36,Single!$C$6:$N$95,3,0)</f>
        <v>0</v>
      </c>
      <c r="F36" s="228">
        <v>135</v>
      </c>
      <c r="G36" s="33">
        <v>178</v>
      </c>
      <c r="H36" s="33">
        <v>161</v>
      </c>
      <c r="I36" s="33">
        <v>152</v>
      </c>
      <c r="J36" s="33">
        <v>0</v>
      </c>
      <c r="K36" s="33">
        <f t="shared" si="0"/>
        <v>0</v>
      </c>
      <c r="L36" s="171">
        <f t="shared" si="1"/>
        <v>626</v>
      </c>
      <c r="M36" s="65">
        <f t="shared" si="2"/>
        <v>156.5</v>
      </c>
      <c r="N36" s="66">
        <f>SUM(F36:K38)</f>
        <v>2085</v>
      </c>
      <c r="O36" s="67"/>
      <c r="P36" s="47">
        <f t="shared" si="3"/>
        <v>626</v>
      </c>
    </row>
    <row r="37" spans="1:16" ht="18.649999999999999" customHeight="1" thickBot="1" x14ac:dyDescent="0.4">
      <c r="A37" s="557"/>
      <c r="B37" s="68">
        <v>1</v>
      </c>
      <c r="C37" s="35" t="s">
        <v>192</v>
      </c>
      <c r="D37" s="36" t="str">
        <f>VLOOKUP(C37,Single!$C$6:$N$95,2,0)</f>
        <v>HUN</v>
      </c>
      <c r="E37" s="37">
        <f>VLOOKUP(C37,Single!$C$6:$N$95,3,0)</f>
        <v>1</v>
      </c>
      <c r="F37" s="50">
        <v>168</v>
      </c>
      <c r="G37" s="39">
        <v>192</v>
      </c>
      <c r="H37" s="39">
        <v>214</v>
      </c>
      <c r="I37" s="39">
        <v>186</v>
      </c>
      <c r="J37" s="39">
        <v>0</v>
      </c>
      <c r="K37" s="39">
        <f t="shared" si="0"/>
        <v>4</v>
      </c>
      <c r="L37" s="119">
        <f t="shared" si="1"/>
        <v>764</v>
      </c>
      <c r="M37" s="56">
        <f t="shared" si="2"/>
        <v>190</v>
      </c>
      <c r="N37" s="59">
        <f>SUM(F36:K38)</f>
        <v>2085</v>
      </c>
      <c r="O37" s="60"/>
      <c r="P37" s="40">
        <f t="shared" si="3"/>
        <v>764</v>
      </c>
    </row>
    <row r="38" spans="1:16" ht="18.649999999999999" customHeight="1" thickBot="1" x14ac:dyDescent="0.4">
      <c r="A38" s="556"/>
      <c r="B38" s="78">
        <v>1</v>
      </c>
      <c r="C38" s="125" t="s">
        <v>110</v>
      </c>
      <c r="D38" s="13" t="str">
        <f>VLOOKUP(C38,Single!$C$6:$N$95,2,0)</f>
        <v>HUN</v>
      </c>
      <c r="E38" s="142">
        <f>VLOOKUP(C38,Single!$C$6:$N$95,3,0)</f>
        <v>6</v>
      </c>
      <c r="F38" s="229">
        <v>157</v>
      </c>
      <c r="G38" s="53">
        <v>173</v>
      </c>
      <c r="H38" s="53">
        <v>157</v>
      </c>
      <c r="I38" s="53">
        <v>184</v>
      </c>
      <c r="J38" s="53">
        <v>0</v>
      </c>
      <c r="K38" s="53">
        <f t="shared" ref="K38:K68" si="4">E38*4</f>
        <v>24</v>
      </c>
      <c r="L38" s="169">
        <f t="shared" ref="L38:L68" si="5">SUM(F38:K38)</f>
        <v>695</v>
      </c>
      <c r="M38" s="70">
        <f t="shared" ref="M38:M68" si="6">AVERAGE(F38:I38)</f>
        <v>167.75</v>
      </c>
      <c r="N38" s="71">
        <f>SUM(F36:K38)</f>
        <v>2085</v>
      </c>
      <c r="O38" s="72">
        <f>AVERAGE(F36:I38)</f>
        <v>171.41666666666666</v>
      </c>
      <c r="P38" s="76">
        <f t="shared" ref="P38:P68" si="7">SUM(F38:K38)</f>
        <v>695</v>
      </c>
    </row>
    <row r="39" spans="1:16" ht="18" customHeight="1" thickBot="1" x14ac:dyDescent="0.4">
      <c r="A39" s="555" t="s">
        <v>25</v>
      </c>
      <c r="B39" s="73">
        <v>1</v>
      </c>
      <c r="C39" s="462" t="s">
        <v>160</v>
      </c>
      <c r="D39" s="14" t="str">
        <f>VLOOKUP(C39,Single!$C$6:$N$95,2,0)</f>
        <v>CZE</v>
      </c>
      <c r="E39" s="207">
        <f>VLOOKUP(C39,Single!$C$6:$N$95,3,0)</f>
        <v>8</v>
      </c>
      <c r="F39" s="230">
        <v>127</v>
      </c>
      <c r="G39" s="38">
        <v>152</v>
      </c>
      <c r="H39" s="38">
        <v>212</v>
      </c>
      <c r="I39" s="38">
        <v>133</v>
      </c>
      <c r="J39" s="33">
        <v>32</v>
      </c>
      <c r="K39" s="33">
        <f t="shared" si="4"/>
        <v>32</v>
      </c>
      <c r="L39" s="171">
        <f t="shared" si="5"/>
        <v>688</v>
      </c>
      <c r="M39" s="56">
        <f t="shared" si="6"/>
        <v>156</v>
      </c>
      <c r="N39" s="57">
        <f>SUM(F39:K41)</f>
        <v>2054</v>
      </c>
      <c r="O39" s="58"/>
      <c r="P39" s="34">
        <f t="shared" si="7"/>
        <v>688</v>
      </c>
    </row>
    <row r="40" spans="1:16" ht="18.649999999999999" customHeight="1" thickBot="1" x14ac:dyDescent="0.4">
      <c r="A40" s="557"/>
      <c r="B40" s="68">
        <v>1</v>
      </c>
      <c r="C40" s="189" t="s">
        <v>161</v>
      </c>
      <c r="D40" s="36" t="str">
        <f>VLOOKUP(C40,Single!$C$6:$N$95,2,0)</f>
        <v>SVK</v>
      </c>
      <c r="E40" s="37">
        <f>VLOOKUP(C40,Single!$C$6:$N$95,3,0)</f>
        <v>3</v>
      </c>
      <c r="F40" s="50">
        <v>149</v>
      </c>
      <c r="G40" s="39">
        <v>183</v>
      </c>
      <c r="H40" s="39">
        <v>178</v>
      </c>
      <c r="I40" s="39">
        <v>189</v>
      </c>
      <c r="J40" s="39">
        <v>32</v>
      </c>
      <c r="K40" s="39">
        <f t="shared" si="4"/>
        <v>12</v>
      </c>
      <c r="L40" s="119">
        <f t="shared" si="5"/>
        <v>743</v>
      </c>
      <c r="M40" s="56">
        <f t="shared" si="6"/>
        <v>174.75</v>
      </c>
      <c r="N40" s="59">
        <f>SUM(F39:K41)</f>
        <v>2054</v>
      </c>
      <c r="O40" s="60"/>
      <c r="P40" s="40">
        <f t="shared" si="7"/>
        <v>743</v>
      </c>
    </row>
    <row r="41" spans="1:16" ht="18.649999999999999" customHeight="1" thickBot="1" x14ac:dyDescent="0.4">
      <c r="A41" s="556"/>
      <c r="B41" s="78">
        <v>1</v>
      </c>
      <c r="C41" s="235" t="s">
        <v>193</v>
      </c>
      <c r="D41" s="13" t="str">
        <f>VLOOKUP(C41,Single!$C$6:$N$95,2,0)</f>
        <v>CZE</v>
      </c>
      <c r="E41" s="142">
        <f>VLOOKUP(C41,Single!$C$6:$N$95,3,0)</f>
        <v>8</v>
      </c>
      <c r="F41" s="231">
        <v>150</v>
      </c>
      <c r="G41" s="45">
        <v>154</v>
      </c>
      <c r="H41" s="45">
        <v>127</v>
      </c>
      <c r="I41" s="45">
        <v>128</v>
      </c>
      <c r="J41" s="53">
        <v>32</v>
      </c>
      <c r="K41" s="53">
        <f t="shared" si="4"/>
        <v>32</v>
      </c>
      <c r="L41" s="169">
        <f t="shared" si="5"/>
        <v>623</v>
      </c>
      <c r="M41" s="61">
        <f t="shared" si="6"/>
        <v>139.75</v>
      </c>
      <c r="N41" s="62">
        <f>SUM(F39:K41)</f>
        <v>2054</v>
      </c>
      <c r="O41" s="63">
        <f>AVERAGE(F39:I41)</f>
        <v>156.83333333333334</v>
      </c>
      <c r="P41" s="80">
        <f t="shared" si="7"/>
        <v>623</v>
      </c>
    </row>
    <row r="42" spans="1:16" ht="18.649999999999999" customHeight="1" thickBot="1" x14ac:dyDescent="0.4">
      <c r="A42" s="555" t="s">
        <v>26</v>
      </c>
      <c r="B42" s="73">
        <v>2</v>
      </c>
      <c r="C42" s="141" t="s">
        <v>153</v>
      </c>
      <c r="D42" s="14" t="str">
        <f>VLOOKUP(C42,Single!$C$6:$N$95,2,0)</f>
        <v>HUN</v>
      </c>
      <c r="E42" s="207">
        <f>VLOOKUP(C42,Single!$C$6:$N$95,3,0)</f>
        <v>6</v>
      </c>
      <c r="F42" s="228">
        <v>129</v>
      </c>
      <c r="G42" s="33">
        <v>171</v>
      </c>
      <c r="H42" s="33">
        <v>182</v>
      </c>
      <c r="I42" s="33">
        <v>175</v>
      </c>
      <c r="J42" s="33">
        <v>0</v>
      </c>
      <c r="K42" s="33">
        <f t="shared" si="4"/>
        <v>24</v>
      </c>
      <c r="L42" s="171">
        <f t="shared" si="5"/>
        <v>681</v>
      </c>
      <c r="M42" s="56">
        <f t="shared" si="6"/>
        <v>164.25</v>
      </c>
      <c r="N42" s="57">
        <f>SUM(F42:K44)</f>
        <v>2053</v>
      </c>
      <c r="O42" s="58"/>
      <c r="P42" s="34">
        <f t="shared" si="7"/>
        <v>681</v>
      </c>
    </row>
    <row r="43" spans="1:16" ht="18.649999999999999" customHeight="1" thickBot="1" x14ac:dyDescent="0.4">
      <c r="A43" s="557"/>
      <c r="B43" s="68">
        <v>2</v>
      </c>
      <c r="C43" s="188" t="s">
        <v>152</v>
      </c>
      <c r="D43" s="36" t="str">
        <f>VLOOKUP(C43,Single!$C$6:$N$95,2,0)</f>
        <v>HUN</v>
      </c>
      <c r="E43" s="37">
        <f>VLOOKUP(C43,Single!$C$6:$N$95,3,0)</f>
        <v>8</v>
      </c>
      <c r="F43" s="50">
        <v>179</v>
      </c>
      <c r="G43" s="39">
        <v>189</v>
      </c>
      <c r="H43" s="39">
        <v>151</v>
      </c>
      <c r="I43" s="39">
        <v>150</v>
      </c>
      <c r="J43" s="39">
        <v>32</v>
      </c>
      <c r="K43" s="39">
        <f t="shared" si="4"/>
        <v>32</v>
      </c>
      <c r="L43" s="119">
        <f t="shared" si="5"/>
        <v>733</v>
      </c>
      <c r="M43" s="56">
        <f t="shared" si="6"/>
        <v>167.25</v>
      </c>
      <c r="N43" s="59">
        <f>SUM(F42:K44)</f>
        <v>2053</v>
      </c>
      <c r="O43" s="60"/>
      <c r="P43" s="40">
        <f t="shared" si="7"/>
        <v>733</v>
      </c>
    </row>
    <row r="44" spans="1:16" ht="18.649999999999999" customHeight="1" thickBot="1" x14ac:dyDescent="0.4">
      <c r="A44" s="556"/>
      <c r="B44" s="78">
        <v>2</v>
      </c>
      <c r="C44" s="125" t="s">
        <v>144</v>
      </c>
      <c r="D44" s="13" t="str">
        <f>VLOOKUP(C44,Single!$C$6:$N$95,2,0)</f>
        <v>HUN</v>
      </c>
      <c r="E44" s="142">
        <f>VLOOKUP(C44,Single!$C$6:$N$95,3,0)</f>
        <v>1</v>
      </c>
      <c r="F44" s="53">
        <v>146</v>
      </c>
      <c r="G44" s="53">
        <v>165</v>
      </c>
      <c r="H44" s="53">
        <v>155</v>
      </c>
      <c r="I44" s="53">
        <v>169</v>
      </c>
      <c r="J44" s="53">
        <v>0</v>
      </c>
      <c r="K44" s="53">
        <f t="shared" si="4"/>
        <v>4</v>
      </c>
      <c r="L44" s="169">
        <f t="shared" si="5"/>
        <v>639</v>
      </c>
      <c r="M44" s="61">
        <f t="shared" si="6"/>
        <v>158.75</v>
      </c>
      <c r="N44" s="62">
        <f>SUM(F42:K44)</f>
        <v>2053</v>
      </c>
      <c r="O44" s="63">
        <f>AVERAGE(F42:I44)</f>
        <v>163.41666666666666</v>
      </c>
      <c r="P44" s="80">
        <f t="shared" si="7"/>
        <v>639</v>
      </c>
    </row>
    <row r="45" spans="1:16" ht="18.649999999999999" customHeight="1" thickBot="1" x14ac:dyDescent="0.4">
      <c r="A45" s="555" t="s">
        <v>27</v>
      </c>
      <c r="B45" s="73">
        <v>2</v>
      </c>
      <c r="C45" s="472" t="s">
        <v>187</v>
      </c>
      <c r="D45" s="14" t="str">
        <f>VLOOKUP(C45,Single!$C$6:$N$95,2,0)</f>
        <v>CZE</v>
      </c>
      <c r="E45" s="207">
        <f>VLOOKUP(C45,Single!$C$6:$N$95,3,0)</f>
        <v>2</v>
      </c>
      <c r="F45" s="230">
        <v>156</v>
      </c>
      <c r="G45" s="38">
        <v>151</v>
      </c>
      <c r="H45" s="38">
        <v>142</v>
      </c>
      <c r="I45" s="38">
        <v>165</v>
      </c>
      <c r="J45" s="33">
        <v>0</v>
      </c>
      <c r="K45" s="33">
        <f t="shared" si="4"/>
        <v>8</v>
      </c>
      <c r="L45" s="171">
        <f t="shared" si="5"/>
        <v>622</v>
      </c>
      <c r="M45" s="56">
        <f t="shared" si="6"/>
        <v>153.5</v>
      </c>
      <c r="N45" s="57">
        <f>SUM(F45:K47)</f>
        <v>2044</v>
      </c>
      <c r="O45" s="58"/>
      <c r="P45" s="34">
        <f t="shared" si="7"/>
        <v>622</v>
      </c>
    </row>
    <row r="46" spans="1:16" ht="18.649999999999999" customHeight="1" thickBot="1" x14ac:dyDescent="0.4">
      <c r="A46" s="557"/>
      <c r="B46" s="68">
        <v>2</v>
      </c>
      <c r="C46" s="51" t="s">
        <v>188</v>
      </c>
      <c r="D46" s="36" t="str">
        <f>VLOOKUP(C46,Single!$C$6:$N$95,2,0)</f>
        <v>CZE</v>
      </c>
      <c r="E46" s="37">
        <f>VLOOKUP(C46,Single!$C$6:$N$95,3,0)</f>
        <v>0</v>
      </c>
      <c r="F46" s="39">
        <v>169</v>
      </c>
      <c r="G46" s="39">
        <v>176</v>
      </c>
      <c r="H46" s="39">
        <v>167</v>
      </c>
      <c r="I46" s="39">
        <v>184</v>
      </c>
      <c r="J46" s="39">
        <v>32</v>
      </c>
      <c r="K46" s="39">
        <f t="shared" si="4"/>
        <v>0</v>
      </c>
      <c r="L46" s="119">
        <f t="shared" si="5"/>
        <v>728</v>
      </c>
      <c r="M46" s="56">
        <f t="shared" si="6"/>
        <v>174</v>
      </c>
      <c r="N46" s="59">
        <f>SUM(F45:K47)</f>
        <v>2044</v>
      </c>
      <c r="O46" s="60"/>
      <c r="P46" s="40">
        <f t="shared" si="7"/>
        <v>728</v>
      </c>
    </row>
    <row r="47" spans="1:16" ht="18.649999999999999" customHeight="1" thickBot="1" x14ac:dyDescent="0.4">
      <c r="A47" s="556"/>
      <c r="B47" s="78">
        <v>2</v>
      </c>
      <c r="C47" s="51" t="s">
        <v>189</v>
      </c>
      <c r="D47" s="13" t="str">
        <f>VLOOKUP(C47,Single!$C$6:$N$95,2,0)</f>
        <v>CZE</v>
      </c>
      <c r="E47" s="142">
        <f>VLOOKUP(C47,Single!$C$6:$N$95,3,0)</f>
        <v>1</v>
      </c>
      <c r="F47" s="230">
        <v>175</v>
      </c>
      <c r="G47" s="38">
        <v>157</v>
      </c>
      <c r="H47" s="38">
        <v>166</v>
      </c>
      <c r="I47" s="38">
        <v>192</v>
      </c>
      <c r="J47" s="53">
        <v>0</v>
      </c>
      <c r="K47" s="53">
        <f t="shared" si="4"/>
        <v>4</v>
      </c>
      <c r="L47" s="169">
        <f t="shared" si="5"/>
        <v>694</v>
      </c>
      <c r="M47" s="61">
        <f t="shared" si="6"/>
        <v>172.5</v>
      </c>
      <c r="N47" s="62">
        <f>SUM(F45:K47)</f>
        <v>2044</v>
      </c>
      <c r="O47" s="63">
        <f>AVERAGE(F45:I47)</f>
        <v>166.66666666666666</v>
      </c>
      <c r="P47" s="80">
        <f t="shared" si="7"/>
        <v>694</v>
      </c>
    </row>
    <row r="48" spans="1:16" ht="18.649999999999999" customHeight="1" thickBot="1" x14ac:dyDescent="0.4">
      <c r="A48" s="555" t="s">
        <v>28</v>
      </c>
      <c r="B48" s="73">
        <v>2</v>
      </c>
      <c r="C48" s="126" t="s">
        <v>135</v>
      </c>
      <c r="D48" s="14" t="str">
        <f>VLOOKUP(C48,Single!$C$6:$N$95,2,0)</f>
        <v>HUN</v>
      </c>
      <c r="E48" s="207">
        <f>VLOOKUP(C48,Single!$C$6:$N$95,3,0)</f>
        <v>5</v>
      </c>
      <c r="F48" s="228">
        <v>154</v>
      </c>
      <c r="G48" s="33">
        <v>174</v>
      </c>
      <c r="H48" s="33">
        <v>172</v>
      </c>
      <c r="I48" s="33">
        <v>144</v>
      </c>
      <c r="J48" s="33">
        <v>0</v>
      </c>
      <c r="K48" s="33">
        <f t="shared" si="4"/>
        <v>20</v>
      </c>
      <c r="L48" s="171">
        <f t="shared" si="5"/>
        <v>664</v>
      </c>
      <c r="M48" s="56">
        <f t="shared" si="6"/>
        <v>161</v>
      </c>
      <c r="N48" s="57">
        <f>SUM(F48:K50)</f>
        <v>2036</v>
      </c>
      <c r="O48" s="58"/>
      <c r="P48" s="34">
        <f t="shared" si="7"/>
        <v>664</v>
      </c>
    </row>
    <row r="49" spans="1:16" ht="18.649999999999999" customHeight="1" thickBot="1" x14ac:dyDescent="0.4">
      <c r="A49" s="557"/>
      <c r="B49" s="68">
        <v>2</v>
      </c>
      <c r="C49" s="188" t="s">
        <v>186</v>
      </c>
      <c r="D49" s="36" t="str">
        <f>VLOOKUP(C49,Single!$C$6:$N$95,2,0)</f>
        <v>HUN</v>
      </c>
      <c r="E49" s="37">
        <f>VLOOKUP(C49,Single!$C$6:$N$95,3,0)</f>
        <v>5</v>
      </c>
      <c r="F49" s="50">
        <v>159</v>
      </c>
      <c r="G49" s="39">
        <v>184</v>
      </c>
      <c r="H49" s="39">
        <v>159</v>
      </c>
      <c r="I49" s="39">
        <v>186</v>
      </c>
      <c r="J49" s="39">
        <v>0</v>
      </c>
      <c r="K49" s="39">
        <f t="shared" si="4"/>
        <v>20</v>
      </c>
      <c r="L49" s="119">
        <f t="shared" si="5"/>
        <v>708</v>
      </c>
      <c r="M49" s="56">
        <f t="shared" si="6"/>
        <v>172</v>
      </c>
      <c r="N49" s="59">
        <f>SUM(F48:K50)</f>
        <v>2036</v>
      </c>
      <c r="O49" s="60"/>
      <c r="P49" s="40">
        <f t="shared" si="7"/>
        <v>708</v>
      </c>
    </row>
    <row r="50" spans="1:16" ht="18.649999999999999" customHeight="1" thickBot="1" x14ac:dyDescent="0.4">
      <c r="A50" s="556"/>
      <c r="B50" s="78">
        <v>2</v>
      </c>
      <c r="C50" s="125" t="s">
        <v>162</v>
      </c>
      <c r="D50" s="13" t="str">
        <f>VLOOKUP(C50,Single!$C$6:$N$95,2,0)</f>
        <v>HUN</v>
      </c>
      <c r="E50" s="142">
        <f>VLOOKUP(C50,Single!$C$6:$N$95,3,0)</f>
        <v>3</v>
      </c>
      <c r="F50" s="53">
        <v>134</v>
      </c>
      <c r="G50" s="53">
        <v>164</v>
      </c>
      <c r="H50" s="53">
        <v>178</v>
      </c>
      <c r="I50" s="53">
        <v>176</v>
      </c>
      <c r="J50" s="53">
        <v>0</v>
      </c>
      <c r="K50" s="53">
        <f t="shared" si="4"/>
        <v>12</v>
      </c>
      <c r="L50" s="169">
        <f t="shared" si="5"/>
        <v>664</v>
      </c>
      <c r="M50" s="61">
        <f t="shared" si="6"/>
        <v>163</v>
      </c>
      <c r="N50" s="62">
        <f>SUM(F48:K50)</f>
        <v>2036</v>
      </c>
      <c r="O50" s="63">
        <f>AVERAGE(F48:I50)</f>
        <v>165.33333333333334</v>
      </c>
      <c r="P50" s="80">
        <f t="shared" si="7"/>
        <v>664</v>
      </c>
    </row>
    <row r="51" spans="1:16" ht="18.649999999999999" customHeight="1" thickBot="1" x14ac:dyDescent="0.4">
      <c r="A51" s="555" t="s">
        <v>29</v>
      </c>
      <c r="B51" s="73">
        <v>2</v>
      </c>
      <c r="C51" s="141" t="s">
        <v>168</v>
      </c>
      <c r="D51" s="14" t="str">
        <f>VLOOKUP(C51,Single!$C$6:$N$95,2,0)</f>
        <v>CZE</v>
      </c>
      <c r="E51" s="207">
        <f>VLOOKUP(C51,Single!$C$6:$N$95,3,0)</f>
        <v>7</v>
      </c>
      <c r="F51" s="230">
        <v>169</v>
      </c>
      <c r="G51" s="38">
        <v>183</v>
      </c>
      <c r="H51" s="38">
        <v>208</v>
      </c>
      <c r="I51" s="38">
        <v>169</v>
      </c>
      <c r="J51" s="33">
        <v>0</v>
      </c>
      <c r="K51" s="33">
        <f t="shared" si="4"/>
        <v>28</v>
      </c>
      <c r="L51" s="171">
        <f t="shared" si="5"/>
        <v>757</v>
      </c>
      <c r="M51" s="56">
        <f t="shared" si="6"/>
        <v>182.25</v>
      </c>
      <c r="N51" s="57">
        <f>SUM(F51:K53)</f>
        <v>2030</v>
      </c>
      <c r="O51" s="58"/>
      <c r="P51" s="34">
        <f t="shared" si="7"/>
        <v>757</v>
      </c>
    </row>
    <row r="52" spans="1:16" ht="18" customHeight="1" thickBot="1" x14ac:dyDescent="0.4">
      <c r="A52" s="557"/>
      <c r="B52" s="68">
        <v>2</v>
      </c>
      <c r="C52" s="35" t="s">
        <v>156</v>
      </c>
      <c r="D52" s="36" t="str">
        <f>VLOOKUP(C52,Single!$C$6:$N$95,2,0)</f>
        <v>CZE</v>
      </c>
      <c r="E52" s="37">
        <f>VLOOKUP(C52,Single!$C$6:$N$95,3,0)</f>
        <v>8</v>
      </c>
      <c r="F52" s="39">
        <v>131</v>
      </c>
      <c r="G52" s="39">
        <v>157</v>
      </c>
      <c r="H52" s="39">
        <v>115</v>
      </c>
      <c r="I52" s="39">
        <v>186</v>
      </c>
      <c r="J52" s="39">
        <v>0</v>
      </c>
      <c r="K52" s="39">
        <f t="shared" si="4"/>
        <v>32</v>
      </c>
      <c r="L52" s="119">
        <f t="shared" si="5"/>
        <v>621</v>
      </c>
      <c r="M52" s="56">
        <f t="shared" si="6"/>
        <v>147.25</v>
      </c>
      <c r="N52" s="59">
        <f>SUM(F51:K53)</f>
        <v>2030</v>
      </c>
      <c r="O52" s="60"/>
      <c r="P52" s="40">
        <f t="shared" si="7"/>
        <v>621</v>
      </c>
    </row>
    <row r="53" spans="1:16" ht="18.649999999999999" customHeight="1" thickBot="1" x14ac:dyDescent="0.4">
      <c r="A53" s="556"/>
      <c r="B53" s="78">
        <v>2</v>
      </c>
      <c r="C53" s="125" t="s">
        <v>172</v>
      </c>
      <c r="D53" s="13" t="str">
        <f>VLOOKUP(C53,Single!$C$6:$N$95,2,0)</f>
        <v>CZE</v>
      </c>
      <c r="E53" s="142">
        <f>VLOOKUP(C53,Single!$C$6:$N$95,3,0)</f>
        <v>4</v>
      </c>
      <c r="F53" s="53">
        <v>148</v>
      </c>
      <c r="G53" s="53">
        <v>158</v>
      </c>
      <c r="H53" s="53">
        <v>171</v>
      </c>
      <c r="I53" s="53">
        <v>159</v>
      </c>
      <c r="J53" s="53">
        <v>0</v>
      </c>
      <c r="K53" s="53">
        <f t="shared" si="4"/>
        <v>16</v>
      </c>
      <c r="L53" s="169">
        <f t="shared" si="5"/>
        <v>652</v>
      </c>
      <c r="M53" s="61">
        <f t="shared" si="6"/>
        <v>159</v>
      </c>
      <c r="N53" s="62">
        <f>SUM(F51:K53)</f>
        <v>2030</v>
      </c>
      <c r="O53" s="63">
        <f>AVERAGE(F51:I53)</f>
        <v>162.83333333333334</v>
      </c>
      <c r="P53" s="80">
        <f t="shared" si="7"/>
        <v>652</v>
      </c>
    </row>
    <row r="54" spans="1:16" ht="18.649999999999999" customHeight="1" thickBot="1" x14ac:dyDescent="0.4">
      <c r="A54" s="555" t="s">
        <v>30</v>
      </c>
      <c r="B54" s="73">
        <v>2</v>
      </c>
      <c r="C54" s="35" t="s">
        <v>154</v>
      </c>
      <c r="D54" s="14" t="str">
        <f>VLOOKUP(C54,Single!$C$6:$N$95,2,0)</f>
        <v>SVK</v>
      </c>
      <c r="E54" s="207">
        <f>VLOOKUP(C54,Single!$C$6:$N$95,3,0)</f>
        <v>6</v>
      </c>
      <c r="F54" s="33">
        <v>137</v>
      </c>
      <c r="G54" s="33">
        <v>166</v>
      </c>
      <c r="H54" s="33">
        <v>178</v>
      </c>
      <c r="I54" s="33">
        <v>150</v>
      </c>
      <c r="J54" s="33">
        <v>0</v>
      </c>
      <c r="K54" s="33">
        <f t="shared" si="4"/>
        <v>24</v>
      </c>
      <c r="L54" s="171">
        <f t="shared" si="5"/>
        <v>655</v>
      </c>
      <c r="M54" s="65">
        <f t="shared" si="6"/>
        <v>157.75</v>
      </c>
      <c r="N54" s="66">
        <f>SUM(F54:K56)</f>
        <v>1994</v>
      </c>
      <c r="O54" s="67"/>
      <c r="P54" s="47">
        <f t="shared" si="7"/>
        <v>655</v>
      </c>
    </row>
    <row r="55" spans="1:16" ht="18.649999999999999" customHeight="1" thickBot="1" x14ac:dyDescent="0.4">
      <c r="A55" s="557"/>
      <c r="B55" s="232">
        <v>2</v>
      </c>
      <c r="C55" s="35" t="s">
        <v>141</v>
      </c>
      <c r="D55" s="36" t="str">
        <f>VLOOKUP(C55,Single!$C$6:$N$95,2,0)</f>
        <v>SVK</v>
      </c>
      <c r="E55" s="37">
        <f>VLOOKUP(C55,Single!$C$6:$N$95,3,0)</f>
        <v>8</v>
      </c>
      <c r="F55" s="39">
        <v>160</v>
      </c>
      <c r="G55" s="39">
        <v>159</v>
      </c>
      <c r="H55" s="39">
        <v>177</v>
      </c>
      <c r="I55" s="39">
        <v>145</v>
      </c>
      <c r="J55" s="39">
        <v>0</v>
      </c>
      <c r="K55" s="39">
        <f t="shared" si="4"/>
        <v>32</v>
      </c>
      <c r="L55" s="119">
        <f t="shared" si="5"/>
        <v>673</v>
      </c>
      <c r="M55" s="56">
        <f t="shared" si="6"/>
        <v>160.25</v>
      </c>
      <c r="N55" s="59">
        <f>SUM(F54:K56)</f>
        <v>1994</v>
      </c>
      <c r="O55" s="60"/>
      <c r="P55" s="40">
        <f t="shared" si="7"/>
        <v>673</v>
      </c>
    </row>
    <row r="56" spans="1:16" ht="18.649999999999999" customHeight="1" thickBot="1" x14ac:dyDescent="0.4">
      <c r="A56" s="556"/>
      <c r="B56" s="78">
        <v>2</v>
      </c>
      <c r="C56" s="141" t="s">
        <v>181</v>
      </c>
      <c r="D56" s="13" t="str">
        <f>VLOOKUP(C56,Single!$C$6:$N$95,2,0)</f>
        <v>SVK</v>
      </c>
      <c r="E56" s="142">
        <f>VLOOKUP(C56,Single!$C$6:$N$95,3,0)</f>
        <v>6</v>
      </c>
      <c r="F56" s="53">
        <v>162</v>
      </c>
      <c r="G56" s="53">
        <v>161</v>
      </c>
      <c r="H56" s="53">
        <v>171</v>
      </c>
      <c r="I56" s="53">
        <v>148</v>
      </c>
      <c r="J56" s="53">
        <v>0</v>
      </c>
      <c r="K56" s="53">
        <f t="shared" si="4"/>
        <v>24</v>
      </c>
      <c r="L56" s="169">
        <f t="shared" si="5"/>
        <v>666</v>
      </c>
      <c r="M56" s="70">
        <f t="shared" si="6"/>
        <v>160.5</v>
      </c>
      <c r="N56" s="71">
        <f>SUM(F54:K56)</f>
        <v>1994</v>
      </c>
      <c r="O56" s="72">
        <f>AVERAGE(F54:I56)</f>
        <v>159.5</v>
      </c>
      <c r="P56" s="76">
        <f t="shared" si="7"/>
        <v>666</v>
      </c>
    </row>
    <row r="57" spans="1:16" ht="18.649999999999999" customHeight="1" thickBot="1" x14ac:dyDescent="0.4">
      <c r="A57" s="555" t="s">
        <v>31</v>
      </c>
      <c r="B57" s="73">
        <v>1</v>
      </c>
      <c r="C57" s="126" t="s">
        <v>179</v>
      </c>
      <c r="D57" s="14" t="str">
        <f>VLOOKUP(C57,Single!$C$6:$N$95,2,0)</f>
        <v>CZE</v>
      </c>
      <c r="E57" s="207">
        <f>VLOOKUP(C57,Single!$C$6:$N$95,3,0)</f>
        <v>6</v>
      </c>
      <c r="F57" s="33">
        <v>138</v>
      </c>
      <c r="G57" s="33">
        <v>195</v>
      </c>
      <c r="H57" s="33">
        <v>168</v>
      </c>
      <c r="I57" s="33">
        <v>152</v>
      </c>
      <c r="J57" s="33">
        <v>0</v>
      </c>
      <c r="K57" s="33">
        <f t="shared" si="4"/>
        <v>24</v>
      </c>
      <c r="L57" s="171">
        <f t="shared" si="5"/>
        <v>677</v>
      </c>
      <c r="M57" s="56">
        <f t="shared" si="6"/>
        <v>163.25</v>
      </c>
      <c r="N57" s="57">
        <f>SUM(F57:K59)</f>
        <v>1930</v>
      </c>
      <c r="O57" s="58"/>
      <c r="P57" s="34">
        <f t="shared" si="7"/>
        <v>677</v>
      </c>
    </row>
    <row r="58" spans="1:16" ht="18.649999999999999" customHeight="1" thickBot="1" x14ac:dyDescent="0.4">
      <c r="A58" s="557"/>
      <c r="B58" s="68">
        <v>1</v>
      </c>
      <c r="C58" s="35" t="s">
        <v>178</v>
      </c>
      <c r="D58" s="36" t="str">
        <f>VLOOKUP(C58,Single!$C$6:$N$95,2,0)</f>
        <v>CZE</v>
      </c>
      <c r="E58" s="37">
        <f>VLOOKUP(C58,Single!$C$6:$N$95,3,0)</f>
        <v>6</v>
      </c>
      <c r="F58" s="39">
        <v>179</v>
      </c>
      <c r="G58" s="39">
        <v>143</v>
      </c>
      <c r="H58" s="39">
        <v>140</v>
      </c>
      <c r="I58" s="39">
        <v>154</v>
      </c>
      <c r="J58" s="39">
        <v>32</v>
      </c>
      <c r="K58" s="39">
        <f t="shared" si="4"/>
        <v>24</v>
      </c>
      <c r="L58" s="119">
        <f t="shared" si="5"/>
        <v>672</v>
      </c>
      <c r="M58" s="56">
        <f t="shared" si="6"/>
        <v>154</v>
      </c>
      <c r="N58" s="59">
        <f>SUM(F57:K59)</f>
        <v>1930</v>
      </c>
      <c r="O58" s="60"/>
      <c r="P58" s="40">
        <f t="shared" si="7"/>
        <v>672</v>
      </c>
    </row>
    <row r="59" spans="1:16" ht="18.649999999999999" customHeight="1" thickBot="1" x14ac:dyDescent="0.4">
      <c r="A59" s="556"/>
      <c r="B59" s="78">
        <v>1</v>
      </c>
      <c r="C59" s="125" t="s">
        <v>166</v>
      </c>
      <c r="D59" s="13" t="str">
        <f>VLOOKUP(C59,Single!$C$6:$N$95,2,0)</f>
        <v>POL</v>
      </c>
      <c r="E59" s="142">
        <f>VLOOKUP(C59,Single!$C$6:$N$95,3,0)</f>
        <v>3</v>
      </c>
      <c r="F59" s="53">
        <v>124</v>
      </c>
      <c r="G59" s="53">
        <v>144</v>
      </c>
      <c r="H59" s="53">
        <v>138</v>
      </c>
      <c r="I59" s="53">
        <v>131</v>
      </c>
      <c r="J59" s="53">
        <v>32</v>
      </c>
      <c r="K59" s="53">
        <f t="shared" si="4"/>
        <v>12</v>
      </c>
      <c r="L59" s="169">
        <f t="shared" si="5"/>
        <v>581</v>
      </c>
      <c r="M59" s="61">
        <f t="shared" si="6"/>
        <v>134.25</v>
      </c>
      <c r="N59" s="62">
        <f>SUM(F57:K59)</f>
        <v>1930</v>
      </c>
      <c r="O59" s="63">
        <f>AVERAGE(F57:I59)</f>
        <v>150.5</v>
      </c>
      <c r="P59" s="80">
        <f t="shared" si="7"/>
        <v>581</v>
      </c>
    </row>
    <row r="60" spans="1:16" ht="18.649999999999999" customHeight="1" thickBot="1" x14ac:dyDescent="0.4">
      <c r="A60" s="555" t="s">
        <v>32</v>
      </c>
      <c r="B60" s="73">
        <v>2</v>
      </c>
      <c r="C60" s="77" t="s">
        <v>182</v>
      </c>
      <c r="D60" s="14" t="str">
        <f>VLOOKUP(C60,Single!$C$6:$N$95,2,0)</f>
        <v>SVK</v>
      </c>
      <c r="E60" s="207">
        <f>VLOOKUP(C60,Single!$C$6:$N$95,3,0)</f>
        <v>2</v>
      </c>
      <c r="F60" s="33">
        <v>172</v>
      </c>
      <c r="G60" s="33">
        <v>167</v>
      </c>
      <c r="H60" s="33">
        <v>140</v>
      </c>
      <c r="I60" s="33">
        <v>143</v>
      </c>
      <c r="J60" s="33">
        <v>0</v>
      </c>
      <c r="K60" s="33">
        <f t="shared" si="4"/>
        <v>8</v>
      </c>
      <c r="L60" s="171">
        <f t="shared" si="5"/>
        <v>630</v>
      </c>
      <c r="M60" s="65">
        <f t="shared" si="6"/>
        <v>155.5</v>
      </c>
      <c r="N60" s="66">
        <f>SUM(F60:K62)</f>
        <v>1912</v>
      </c>
      <c r="O60" s="67"/>
      <c r="P60" s="47">
        <f t="shared" si="7"/>
        <v>630</v>
      </c>
    </row>
    <row r="61" spans="1:16" ht="18.649999999999999" customHeight="1" thickBot="1" x14ac:dyDescent="0.4">
      <c r="A61" s="557"/>
      <c r="B61" s="68">
        <v>2</v>
      </c>
      <c r="C61" s="49" t="s">
        <v>194</v>
      </c>
      <c r="D61" s="36" t="str">
        <f>VLOOKUP(C61,Single!$C$6:$N$95,2,0)</f>
        <v>SVK</v>
      </c>
      <c r="E61" s="37">
        <f>VLOOKUP(C61,Single!$C$6:$N$95,3,0)</f>
        <v>3</v>
      </c>
      <c r="F61" s="39">
        <v>129</v>
      </c>
      <c r="G61" s="39">
        <v>137</v>
      </c>
      <c r="H61" s="39">
        <v>160</v>
      </c>
      <c r="I61" s="39">
        <v>117</v>
      </c>
      <c r="J61" s="39">
        <v>0</v>
      </c>
      <c r="K61" s="39">
        <f t="shared" si="4"/>
        <v>12</v>
      </c>
      <c r="L61" s="119">
        <f t="shared" si="5"/>
        <v>555</v>
      </c>
      <c r="M61" s="56">
        <f t="shared" si="6"/>
        <v>135.75</v>
      </c>
      <c r="N61" s="59">
        <f>SUM(F60:K62)</f>
        <v>1912</v>
      </c>
      <c r="O61" s="60"/>
      <c r="P61" s="40">
        <f t="shared" si="7"/>
        <v>555</v>
      </c>
    </row>
    <row r="62" spans="1:16" ht="18.649999999999999" customHeight="1" thickBot="1" x14ac:dyDescent="0.4">
      <c r="A62" s="556"/>
      <c r="B62" s="78">
        <v>2</v>
      </c>
      <c r="C62" s="125" t="s">
        <v>190</v>
      </c>
      <c r="D62" s="13" t="str">
        <f>VLOOKUP(C62,Single!$C$6:$N$95,2,0)</f>
        <v>CZE</v>
      </c>
      <c r="E62" s="142">
        <f>VLOOKUP(C62,Single!$C$6:$N$95,3,0)</f>
        <v>7</v>
      </c>
      <c r="F62" s="53">
        <v>212</v>
      </c>
      <c r="G62" s="53">
        <v>185</v>
      </c>
      <c r="H62" s="53">
        <v>146</v>
      </c>
      <c r="I62" s="53">
        <v>124</v>
      </c>
      <c r="J62" s="53">
        <v>32</v>
      </c>
      <c r="K62" s="53">
        <f t="shared" si="4"/>
        <v>28</v>
      </c>
      <c r="L62" s="169">
        <f t="shared" si="5"/>
        <v>727</v>
      </c>
      <c r="M62" s="70">
        <f t="shared" si="6"/>
        <v>166.75</v>
      </c>
      <c r="N62" s="71">
        <f>SUM(F60:K62)</f>
        <v>1912</v>
      </c>
      <c r="O62" s="72">
        <f>AVERAGE(F60:I62)</f>
        <v>152.66666666666666</v>
      </c>
      <c r="P62" s="76">
        <f t="shared" si="7"/>
        <v>727</v>
      </c>
    </row>
    <row r="63" spans="1:16" ht="18.649999999999999" customHeight="1" thickBot="1" x14ac:dyDescent="0.4">
      <c r="A63" s="555" t="s">
        <v>33</v>
      </c>
      <c r="B63" s="73">
        <v>1</v>
      </c>
      <c r="C63" s="262" t="s">
        <v>109</v>
      </c>
      <c r="D63" s="14" t="str">
        <f>VLOOKUP(C63,Single!$C$6:$N$95,2,0)</f>
        <v>HUN</v>
      </c>
      <c r="E63" s="207">
        <f>VLOOKUP(C63,Single!$C$6:$N$95,3,0)</f>
        <v>3</v>
      </c>
      <c r="F63" s="33">
        <v>165</v>
      </c>
      <c r="G63" s="33">
        <v>166</v>
      </c>
      <c r="H63" s="33">
        <v>192</v>
      </c>
      <c r="I63" s="33">
        <v>120</v>
      </c>
      <c r="J63" s="33">
        <v>0</v>
      </c>
      <c r="K63" s="33">
        <f t="shared" si="4"/>
        <v>12</v>
      </c>
      <c r="L63" s="171">
        <f t="shared" si="5"/>
        <v>655</v>
      </c>
      <c r="M63" s="56">
        <f t="shared" si="6"/>
        <v>160.75</v>
      </c>
      <c r="N63" s="57">
        <f>SUM(F63:K65)</f>
        <v>1899</v>
      </c>
      <c r="O63" s="58"/>
      <c r="P63" s="34">
        <f t="shared" si="7"/>
        <v>655</v>
      </c>
    </row>
    <row r="64" spans="1:16" ht="18.649999999999999" customHeight="1" thickBot="1" x14ac:dyDescent="0.4">
      <c r="A64" s="557"/>
      <c r="B64" s="68">
        <v>1</v>
      </c>
      <c r="C64" s="35" t="s">
        <v>108</v>
      </c>
      <c r="D64" s="36" t="str">
        <f>VLOOKUP(C64,Single!$C$6:$N$95,2,0)</f>
        <v>HUN</v>
      </c>
      <c r="E64" s="37">
        <f>VLOOKUP(C64,Single!$C$6:$N$95,3,0)</f>
        <v>3</v>
      </c>
      <c r="F64" s="39">
        <v>140</v>
      </c>
      <c r="G64" s="39">
        <v>174</v>
      </c>
      <c r="H64" s="39">
        <v>125</v>
      </c>
      <c r="I64" s="39">
        <v>166</v>
      </c>
      <c r="J64" s="39">
        <v>0</v>
      </c>
      <c r="K64" s="39">
        <f t="shared" si="4"/>
        <v>12</v>
      </c>
      <c r="L64" s="119">
        <f t="shared" si="5"/>
        <v>617</v>
      </c>
      <c r="M64" s="56">
        <f t="shared" si="6"/>
        <v>151.25</v>
      </c>
      <c r="N64" s="59">
        <f>SUM(F63:K65)</f>
        <v>1899</v>
      </c>
      <c r="O64" s="60"/>
      <c r="P64" s="40">
        <f t="shared" si="7"/>
        <v>617</v>
      </c>
    </row>
    <row r="65" spans="1:16" ht="18.649999999999999" customHeight="1" thickBot="1" x14ac:dyDescent="0.4">
      <c r="A65" s="556"/>
      <c r="B65" s="78">
        <v>1</v>
      </c>
      <c r="C65" s="468" t="s">
        <v>149</v>
      </c>
      <c r="D65" s="13" t="str">
        <f>VLOOKUP(C65,Single!$C$6:$N$95,2,0)</f>
        <v>HUN</v>
      </c>
      <c r="E65" s="142">
        <f>VLOOKUP(C65,Single!$C$6:$N$95,3,0)</f>
        <v>1</v>
      </c>
      <c r="F65" s="53">
        <v>150</v>
      </c>
      <c r="G65" s="53">
        <v>153</v>
      </c>
      <c r="H65" s="53">
        <v>127</v>
      </c>
      <c r="I65" s="53">
        <v>193</v>
      </c>
      <c r="J65" s="53">
        <v>0</v>
      </c>
      <c r="K65" s="53">
        <f t="shared" si="4"/>
        <v>4</v>
      </c>
      <c r="L65" s="169">
        <f t="shared" si="5"/>
        <v>627</v>
      </c>
      <c r="M65" s="61">
        <f t="shared" si="6"/>
        <v>155.75</v>
      </c>
      <c r="N65" s="62">
        <f>SUM(F63:K65)</f>
        <v>1899</v>
      </c>
      <c r="O65" s="63">
        <f>AVERAGE(F63:I65)</f>
        <v>155.91666666666666</v>
      </c>
      <c r="P65" s="80">
        <f t="shared" si="7"/>
        <v>627</v>
      </c>
    </row>
    <row r="66" spans="1:16" ht="18.649999999999999" customHeight="1" thickBot="1" x14ac:dyDescent="0.4">
      <c r="A66" s="555" t="s">
        <v>34</v>
      </c>
      <c r="B66" s="73">
        <v>2</v>
      </c>
      <c r="C66" s="114" t="s">
        <v>151</v>
      </c>
      <c r="D66" s="14" t="str">
        <f>VLOOKUP(C66,Single!$C$6:$N$95,2,0)</f>
        <v>HUN</v>
      </c>
      <c r="E66" s="207">
        <f>VLOOKUP(C66,Single!$C$6:$N$95,3,0)</f>
        <v>0</v>
      </c>
      <c r="F66" s="33">
        <v>142</v>
      </c>
      <c r="G66" s="33">
        <v>158</v>
      </c>
      <c r="H66" s="33">
        <v>125</v>
      </c>
      <c r="I66" s="33">
        <v>182</v>
      </c>
      <c r="J66" s="33">
        <v>0</v>
      </c>
      <c r="K66" s="33">
        <f t="shared" si="4"/>
        <v>0</v>
      </c>
      <c r="L66" s="171">
        <f t="shared" si="5"/>
        <v>607</v>
      </c>
      <c r="M66" s="65">
        <f t="shared" si="6"/>
        <v>151.75</v>
      </c>
      <c r="N66" s="66">
        <f>SUM(F66:K68)</f>
        <v>1831</v>
      </c>
      <c r="O66" s="67"/>
      <c r="P66" s="47">
        <f t="shared" si="7"/>
        <v>607</v>
      </c>
    </row>
    <row r="67" spans="1:16" ht="18.649999999999999" customHeight="1" thickBot="1" x14ac:dyDescent="0.4">
      <c r="A67" s="557"/>
      <c r="B67" s="68">
        <v>2</v>
      </c>
      <c r="C67" s="51" t="s">
        <v>183</v>
      </c>
      <c r="D67" s="36" t="str">
        <f>VLOOKUP(C67,Single!$C$6:$N$95,2,0)</f>
        <v>HUN</v>
      </c>
      <c r="E67" s="37">
        <f>VLOOKUP(C67,Single!$C$6:$N$95,3,0)</f>
        <v>0</v>
      </c>
      <c r="F67" s="39">
        <v>148</v>
      </c>
      <c r="G67" s="39">
        <v>159</v>
      </c>
      <c r="H67" s="39">
        <v>154</v>
      </c>
      <c r="I67" s="39">
        <v>161</v>
      </c>
      <c r="J67" s="39">
        <v>32</v>
      </c>
      <c r="K67" s="39">
        <f t="shared" si="4"/>
        <v>0</v>
      </c>
      <c r="L67" s="119">
        <f t="shared" si="5"/>
        <v>654</v>
      </c>
      <c r="M67" s="56">
        <f t="shared" si="6"/>
        <v>155.5</v>
      </c>
      <c r="N67" s="59">
        <f>SUM(F66:K68)</f>
        <v>1831</v>
      </c>
      <c r="O67" s="60"/>
      <c r="P67" s="40">
        <f t="shared" si="7"/>
        <v>654</v>
      </c>
    </row>
    <row r="68" spans="1:16" ht="18.649999999999999" customHeight="1" thickBot="1" x14ac:dyDescent="0.4">
      <c r="A68" s="556"/>
      <c r="B68" s="78">
        <v>2</v>
      </c>
      <c r="C68" s="79" t="s">
        <v>198</v>
      </c>
      <c r="D68" s="13" t="str">
        <f>VLOOKUP(C68,Single!$C$6:$N$95,2,0)</f>
        <v>HUN</v>
      </c>
      <c r="E68" s="142">
        <f>VLOOKUP(C68,Single!$C$6:$N$95,3,0)</f>
        <v>3</v>
      </c>
      <c r="F68" s="53">
        <v>162</v>
      </c>
      <c r="G68" s="53">
        <v>135</v>
      </c>
      <c r="H68" s="53">
        <v>123</v>
      </c>
      <c r="I68" s="53">
        <v>138</v>
      </c>
      <c r="J68" s="53">
        <v>0</v>
      </c>
      <c r="K68" s="53">
        <f t="shared" si="4"/>
        <v>12</v>
      </c>
      <c r="L68" s="169">
        <f t="shared" si="5"/>
        <v>570</v>
      </c>
      <c r="M68" s="70">
        <f t="shared" si="6"/>
        <v>139.5</v>
      </c>
      <c r="N68" s="71">
        <f>SUM(F66:K68)</f>
        <v>1831</v>
      </c>
      <c r="O68" s="72">
        <f>AVERAGE(F66:I68)</f>
        <v>148.91666666666666</v>
      </c>
      <c r="P68" s="76">
        <f t="shared" si="7"/>
        <v>570</v>
      </c>
    </row>
    <row r="69" spans="1:16" ht="18.649999999999999" customHeight="1" thickBot="1" x14ac:dyDescent="0.4">
      <c r="A69" s="555" t="s">
        <v>35</v>
      </c>
      <c r="B69" s="73">
        <v>1</v>
      </c>
      <c r="C69" s="77" t="s">
        <v>184</v>
      </c>
      <c r="D69" s="14" t="str">
        <f>VLOOKUP(C69,Single!$C$6:$N$95,2,0)</f>
        <v>HUN</v>
      </c>
      <c r="E69" s="207">
        <f>VLOOKUP(C69,Single!$C$6:$N$95,3,0)</f>
        <v>1</v>
      </c>
      <c r="F69" s="33">
        <v>119</v>
      </c>
      <c r="G69" s="33">
        <v>196</v>
      </c>
      <c r="H69" s="33">
        <v>141</v>
      </c>
      <c r="I69" s="33">
        <v>174</v>
      </c>
      <c r="J69" s="33"/>
      <c r="K69" s="33">
        <f t="shared" ref="K69:K74" si="8">E69*4</f>
        <v>4</v>
      </c>
      <c r="L69" s="171">
        <f t="shared" ref="L69" si="9">SUM(F69:K69)</f>
        <v>634</v>
      </c>
      <c r="M69" s="56">
        <f t="shared" ref="M69:M74" si="10">AVERAGE(F69:I69)</f>
        <v>157.5</v>
      </c>
      <c r="N69" s="57" t="e">
        <f>SUM(F69:K71)</f>
        <v>#N/A</v>
      </c>
      <c r="O69" s="58"/>
      <c r="P69" s="34">
        <f t="shared" ref="P69:P74" si="11">SUM(F69:K69)</f>
        <v>634</v>
      </c>
    </row>
    <row r="70" spans="1:16" ht="18.649999999999999" customHeight="1" thickBot="1" x14ac:dyDescent="0.4">
      <c r="A70" s="557"/>
      <c r="B70" s="68">
        <v>1</v>
      </c>
      <c r="C70" s="333" t="s">
        <v>199</v>
      </c>
      <c r="D70" s="36" t="str">
        <f>VLOOKUP(C70,Single!$C$6:$N$95,2,0)</f>
        <v>HUN</v>
      </c>
      <c r="E70" s="37">
        <f>VLOOKUP(C70,Single!$C$6:$N$95,3,0)</f>
        <v>8</v>
      </c>
      <c r="F70" s="39">
        <v>134</v>
      </c>
      <c r="G70" s="39">
        <v>151</v>
      </c>
      <c r="H70" s="39">
        <v>177</v>
      </c>
      <c r="I70" s="39">
        <v>160</v>
      </c>
      <c r="J70" s="39"/>
      <c r="K70" s="39">
        <f t="shared" si="8"/>
        <v>32</v>
      </c>
      <c r="L70" s="119">
        <f t="shared" ref="L70:L74" si="12">SUM(F70:K70)</f>
        <v>654</v>
      </c>
      <c r="M70" s="56">
        <f t="shared" si="10"/>
        <v>155.5</v>
      </c>
      <c r="N70" s="59" t="e">
        <f>SUM(F69:K71)</f>
        <v>#N/A</v>
      </c>
      <c r="O70" s="60"/>
      <c r="P70" s="40">
        <f t="shared" si="11"/>
        <v>654</v>
      </c>
    </row>
    <row r="71" spans="1:16" ht="18.649999999999999" customHeight="1" thickBot="1" x14ac:dyDescent="0.4">
      <c r="A71" s="556"/>
      <c r="B71" s="78">
        <v>1</v>
      </c>
      <c r="C71" s="52"/>
      <c r="D71" s="13" t="e">
        <f>VLOOKUP(C71,Single!$C$6:$N$95,2,0)</f>
        <v>#N/A</v>
      </c>
      <c r="E71" s="142" t="e">
        <f>VLOOKUP(C71,Single!$C$6:$N$95,3,0)</f>
        <v>#N/A</v>
      </c>
      <c r="F71" s="53">
        <v>0</v>
      </c>
      <c r="G71" s="53">
        <v>0</v>
      </c>
      <c r="H71" s="53">
        <v>0</v>
      </c>
      <c r="I71" s="53">
        <v>0</v>
      </c>
      <c r="J71" s="53"/>
      <c r="K71" s="53" t="e">
        <f t="shared" si="8"/>
        <v>#N/A</v>
      </c>
      <c r="L71" s="169" t="e">
        <f t="shared" si="12"/>
        <v>#N/A</v>
      </c>
      <c r="M71" s="61">
        <f t="shared" si="10"/>
        <v>0</v>
      </c>
      <c r="N71" s="62" t="e">
        <f>SUM(F69:K71)</f>
        <v>#N/A</v>
      </c>
      <c r="O71" s="63">
        <f>AVERAGE(F69:I71)</f>
        <v>104.33333333333333</v>
      </c>
      <c r="P71" s="80" t="e">
        <f t="shared" si="11"/>
        <v>#N/A</v>
      </c>
    </row>
    <row r="72" spans="1:16" ht="18.649999999999999" customHeight="1" thickBot="1" x14ac:dyDescent="0.5">
      <c r="A72" s="555" t="s">
        <v>36</v>
      </c>
      <c r="B72" s="73">
        <v>1</v>
      </c>
      <c r="C72" s="327" t="s">
        <v>165</v>
      </c>
      <c r="D72" s="14" t="str">
        <f>VLOOKUP(C72,Single!$C$6:$N$95,2,0)</f>
        <v>CZE</v>
      </c>
      <c r="E72" s="207">
        <f>VLOOKUP(C72,Single!$C$6:$N$95,3,0)</f>
        <v>6</v>
      </c>
      <c r="F72" s="33">
        <v>146</v>
      </c>
      <c r="G72" s="33">
        <v>176</v>
      </c>
      <c r="H72" s="33">
        <v>197</v>
      </c>
      <c r="I72" s="33">
        <v>157</v>
      </c>
      <c r="J72" s="33">
        <v>0</v>
      </c>
      <c r="K72" s="33">
        <f t="shared" si="8"/>
        <v>24</v>
      </c>
      <c r="L72" s="171">
        <f t="shared" si="12"/>
        <v>700</v>
      </c>
      <c r="M72" s="65">
        <f t="shared" si="10"/>
        <v>169</v>
      </c>
      <c r="N72" s="66" t="e">
        <f>SUM(F72:K74)</f>
        <v>#N/A</v>
      </c>
      <c r="O72" s="67"/>
      <c r="P72" s="47">
        <f t="shared" si="11"/>
        <v>700</v>
      </c>
    </row>
    <row r="73" spans="1:16" ht="18.649999999999999" customHeight="1" thickBot="1" x14ac:dyDescent="0.4">
      <c r="A73" s="557"/>
      <c r="B73" s="68">
        <v>1</v>
      </c>
      <c r="C73" s="104" t="s">
        <v>164</v>
      </c>
      <c r="D73" s="36" t="str">
        <f>VLOOKUP(C73,Single!$C$6:$N$95,2,0)</f>
        <v>CZE</v>
      </c>
      <c r="E73" s="37">
        <f>VLOOKUP(C73,Single!$C$6:$N$95,3,0)</f>
        <v>8</v>
      </c>
      <c r="F73" s="39">
        <v>156</v>
      </c>
      <c r="G73" s="39">
        <v>151</v>
      </c>
      <c r="H73" s="39">
        <v>145</v>
      </c>
      <c r="I73" s="39">
        <v>169</v>
      </c>
      <c r="J73" s="39">
        <v>0</v>
      </c>
      <c r="K73" s="39">
        <f t="shared" si="8"/>
        <v>32</v>
      </c>
      <c r="L73" s="119">
        <f t="shared" si="12"/>
        <v>653</v>
      </c>
      <c r="M73" s="56">
        <f t="shared" si="10"/>
        <v>155.25</v>
      </c>
      <c r="N73" s="59" t="e">
        <f>SUM(F72:K74)</f>
        <v>#N/A</v>
      </c>
      <c r="O73" s="60"/>
      <c r="P73" s="40">
        <f t="shared" si="11"/>
        <v>653</v>
      </c>
    </row>
    <row r="74" spans="1:16" ht="18.649999999999999" customHeight="1" thickBot="1" x14ac:dyDescent="0.4">
      <c r="A74" s="556"/>
      <c r="B74" s="78">
        <v>1</v>
      </c>
      <c r="C74" s="223"/>
      <c r="D74" s="13" t="e">
        <f>VLOOKUP(C74,Single!$C$6:$N$95,2,0)</f>
        <v>#N/A</v>
      </c>
      <c r="E74" s="142" t="e">
        <f>VLOOKUP(C74,Single!$C$6:$N$95,3,0)</f>
        <v>#N/A</v>
      </c>
      <c r="F74" s="53">
        <v>0</v>
      </c>
      <c r="G74" s="53">
        <v>0</v>
      </c>
      <c r="H74" s="53">
        <v>0</v>
      </c>
      <c r="I74" s="53">
        <v>0</v>
      </c>
      <c r="J74" s="53"/>
      <c r="K74" s="53" t="e">
        <f t="shared" si="8"/>
        <v>#N/A</v>
      </c>
      <c r="L74" s="169" t="e">
        <f t="shared" si="12"/>
        <v>#N/A</v>
      </c>
      <c r="M74" s="70">
        <f t="shared" si="10"/>
        <v>0</v>
      </c>
      <c r="N74" s="71" t="e">
        <f>SUM(F72:K74)</f>
        <v>#N/A</v>
      </c>
      <c r="O74" s="72">
        <f>AVERAGE(F72:I74)</f>
        <v>108.08333333333333</v>
      </c>
      <c r="P74" s="76" t="e">
        <f t="shared" si="11"/>
        <v>#N/A</v>
      </c>
    </row>
    <row r="75" spans="1:16" ht="18.649999999999999" customHeight="1" thickBot="1" x14ac:dyDescent="0.4">
      <c r="A75" s="555" t="s">
        <v>37</v>
      </c>
      <c r="B75" s="73"/>
      <c r="C75" s="222" t="s">
        <v>180</v>
      </c>
      <c r="D75" s="14" t="str">
        <f>VLOOKUP(C75,Single!$C$6:$N$95,2,0)</f>
        <v>HUN</v>
      </c>
      <c r="E75" s="207">
        <f>VLOOKUP(C75,Single!$C$6:$N$95,3,0)</f>
        <v>1</v>
      </c>
      <c r="F75" s="33">
        <v>0</v>
      </c>
      <c r="G75" s="33">
        <v>0</v>
      </c>
      <c r="H75" s="33">
        <v>0</v>
      </c>
      <c r="I75" s="33">
        <v>0</v>
      </c>
      <c r="J75" s="53">
        <v>0</v>
      </c>
      <c r="K75" s="33">
        <f t="shared" ref="K75:K98" si="13">E75*4</f>
        <v>4</v>
      </c>
      <c r="L75" s="171">
        <f t="shared" ref="L75:L98" si="14">SUM(F75:K75)</f>
        <v>4</v>
      </c>
      <c r="M75" s="56">
        <f t="shared" ref="M75:M98" si="15">AVERAGE(F75:I75)</f>
        <v>0</v>
      </c>
      <c r="N75" s="57" t="e">
        <f>SUM(F75:K77)</f>
        <v>#N/A</v>
      </c>
      <c r="O75" s="58"/>
      <c r="P75" s="34">
        <f t="shared" ref="P75:P98" si="16">SUM(F75:K75)</f>
        <v>4</v>
      </c>
    </row>
    <row r="76" spans="1:16" ht="18.649999999999999" customHeight="1" thickBot="1" x14ac:dyDescent="0.4">
      <c r="A76" s="557"/>
      <c r="B76" s="68"/>
      <c r="C76" s="242" t="s">
        <v>243</v>
      </c>
      <c r="D76" s="36" t="str">
        <f>VLOOKUP(C76,Single!$C$6:$N$95,2,0)</f>
        <v>AUT</v>
      </c>
      <c r="E76" s="37">
        <f>VLOOKUP(C76,Single!$C$6:$N$95,3,0)</f>
        <v>1</v>
      </c>
      <c r="F76" s="39">
        <v>0</v>
      </c>
      <c r="G76" s="39">
        <v>0</v>
      </c>
      <c r="H76" s="39">
        <v>0</v>
      </c>
      <c r="I76" s="39">
        <v>0</v>
      </c>
      <c r="J76" s="33">
        <v>0</v>
      </c>
      <c r="K76" s="39">
        <f t="shared" si="13"/>
        <v>4</v>
      </c>
      <c r="L76" s="119">
        <f t="shared" si="14"/>
        <v>4</v>
      </c>
      <c r="M76" s="56">
        <f t="shared" si="15"/>
        <v>0</v>
      </c>
      <c r="N76" s="59" t="e">
        <f>SUM(F75:K77)</f>
        <v>#N/A</v>
      </c>
      <c r="O76" s="60"/>
      <c r="P76" s="40">
        <f t="shared" si="16"/>
        <v>4</v>
      </c>
    </row>
    <row r="77" spans="1:16" ht="18.649999999999999" customHeight="1" thickBot="1" x14ac:dyDescent="0.4">
      <c r="A77" s="556"/>
      <c r="B77" s="78"/>
      <c r="C77" s="241"/>
      <c r="D77" s="13" t="e">
        <f>VLOOKUP(C77,Single!$C$6:$N$95,2,0)</f>
        <v>#N/A</v>
      </c>
      <c r="E77" s="142" t="e">
        <f>VLOOKUP(C77,Single!$C$6:$N$95,3,0)</f>
        <v>#N/A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 t="e">
        <f t="shared" si="13"/>
        <v>#N/A</v>
      </c>
      <c r="L77" s="169" t="e">
        <f t="shared" si="14"/>
        <v>#N/A</v>
      </c>
      <c r="M77" s="61">
        <f t="shared" si="15"/>
        <v>0</v>
      </c>
      <c r="N77" s="62" t="e">
        <f>SUM(F75:K77)</f>
        <v>#N/A</v>
      </c>
      <c r="O77" s="63">
        <f>AVERAGE(F75:I77)</f>
        <v>0</v>
      </c>
      <c r="P77" s="80" t="e">
        <f t="shared" si="16"/>
        <v>#N/A</v>
      </c>
    </row>
    <row r="78" spans="1:16" ht="18.649999999999999" customHeight="1" thickBot="1" x14ac:dyDescent="0.4">
      <c r="A78" s="557" t="s">
        <v>38</v>
      </c>
      <c r="B78" s="73"/>
      <c r="C78" s="222"/>
      <c r="D78" s="14" t="e">
        <f>VLOOKUP(C78,Single!$C$6:$N$95,2,0)</f>
        <v>#N/A</v>
      </c>
      <c r="E78" s="207" t="e">
        <f>VLOOKUP(C78,Single!$C$6:$N$95,3,0)</f>
        <v>#N/A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 t="e">
        <f t="shared" si="13"/>
        <v>#N/A</v>
      </c>
      <c r="L78" s="171" t="e">
        <f t="shared" si="14"/>
        <v>#N/A</v>
      </c>
      <c r="M78" s="65">
        <f t="shared" si="15"/>
        <v>0</v>
      </c>
      <c r="N78" s="66" t="e">
        <f>SUM(F78:K80)</f>
        <v>#N/A</v>
      </c>
      <c r="O78" s="67"/>
      <c r="P78" s="47" t="e">
        <f t="shared" si="16"/>
        <v>#N/A</v>
      </c>
    </row>
    <row r="79" spans="1:16" ht="18.649999999999999" customHeight="1" thickBot="1" x14ac:dyDescent="0.4">
      <c r="A79" s="557"/>
      <c r="B79" s="68"/>
      <c r="C79" s="188"/>
      <c r="D79" s="36" t="e">
        <f>VLOOKUP(C79,Single!$C$6:$N$95,2,0)</f>
        <v>#N/A</v>
      </c>
      <c r="E79" s="37" t="e">
        <f>VLOOKUP(C79,Single!$C$6:$N$95,3,0)</f>
        <v>#N/A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 t="e">
        <f t="shared" si="13"/>
        <v>#N/A</v>
      </c>
      <c r="L79" s="119" t="e">
        <f t="shared" si="14"/>
        <v>#N/A</v>
      </c>
      <c r="M79" s="56">
        <f t="shared" si="15"/>
        <v>0</v>
      </c>
      <c r="N79" s="59" t="e">
        <f>SUM(F78:K80)</f>
        <v>#N/A</v>
      </c>
      <c r="O79" s="60"/>
      <c r="P79" s="40" t="e">
        <f t="shared" si="16"/>
        <v>#N/A</v>
      </c>
    </row>
    <row r="80" spans="1:16" ht="18.649999999999999" customHeight="1" thickBot="1" x14ac:dyDescent="0.4">
      <c r="A80" s="557"/>
      <c r="B80" s="78"/>
      <c r="C80" s="79"/>
      <c r="D80" s="13" t="e">
        <f>VLOOKUP(C80,Single!$C$6:$N$95,2,0)</f>
        <v>#N/A</v>
      </c>
      <c r="E80" s="142" t="e">
        <f>VLOOKUP(C80,Single!$C$6:$N$95,3,0)</f>
        <v>#N/A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 t="e">
        <f t="shared" si="13"/>
        <v>#N/A</v>
      </c>
      <c r="L80" s="169" t="e">
        <f t="shared" si="14"/>
        <v>#N/A</v>
      </c>
      <c r="M80" s="70">
        <f t="shared" si="15"/>
        <v>0</v>
      </c>
      <c r="N80" s="71" t="e">
        <f>SUM(F78:K80)</f>
        <v>#N/A</v>
      </c>
      <c r="O80" s="72">
        <f>AVERAGE(F78:I80)</f>
        <v>0</v>
      </c>
      <c r="P80" s="76" t="e">
        <f t="shared" si="16"/>
        <v>#N/A</v>
      </c>
    </row>
    <row r="81" spans="1:16" ht="18.649999999999999" hidden="1" customHeight="1" thickBot="1" x14ac:dyDescent="0.4">
      <c r="A81" s="555" t="s">
        <v>39</v>
      </c>
      <c r="B81" s="73"/>
      <c r="C81" s="75"/>
      <c r="D81" s="14" t="e">
        <f>VLOOKUP(C81,Single!$C$6:$N$95,2,0)</f>
        <v>#N/A</v>
      </c>
      <c r="E81" s="207" t="e">
        <f>VLOOKUP(C81,Single!$C$6:$N$95,3,0)</f>
        <v>#N/A</v>
      </c>
      <c r="F81" s="230"/>
      <c r="G81" s="38"/>
      <c r="H81" s="33">
        <v>0</v>
      </c>
      <c r="I81" s="33">
        <v>0</v>
      </c>
      <c r="J81" s="33">
        <v>0</v>
      </c>
      <c r="K81" s="33" t="e">
        <f t="shared" si="13"/>
        <v>#N/A</v>
      </c>
      <c r="L81" s="171" t="e">
        <f t="shared" si="14"/>
        <v>#N/A</v>
      </c>
      <c r="M81" s="56">
        <f t="shared" si="15"/>
        <v>0</v>
      </c>
      <c r="N81" s="57" t="e">
        <f>SUM(F81:K83)</f>
        <v>#N/A</v>
      </c>
      <c r="O81" s="58"/>
      <c r="P81" s="34" t="e">
        <f t="shared" si="16"/>
        <v>#N/A</v>
      </c>
    </row>
    <row r="82" spans="1:16" ht="18.649999999999999" hidden="1" customHeight="1" thickBot="1" x14ac:dyDescent="0.4">
      <c r="A82" s="557"/>
      <c r="B82" s="68"/>
      <c r="C82" s="188"/>
      <c r="D82" s="36" t="e">
        <f>VLOOKUP(C82,Single!$C$6:$N$95,2,0)</f>
        <v>#N/A</v>
      </c>
      <c r="E82" s="37" t="e">
        <f>VLOOKUP(C82,Single!$C$6:$N$95,3,0)</f>
        <v>#N/A</v>
      </c>
      <c r="F82" s="39"/>
      <c r="G82" s="39"/>
      <c r="H82" s="39">
        <v>0</v>
      </c>
      <c r="I82" s="39">
        <v>0</v>
      </c>
      <c r="J82" s="39">
        <v>0</v>
      </c>
      <c r="K82" s="39" t="e">
        <f t="shared" si="13"/>
        <v>#N/A</v>
      </c>
      <c r="L82" s="119" t="e">
        <f t="shared" si="14"/>
        <v>#N/A</v>
      </c>
      <c r="M82" s="56">
        <f t="shared" si="15"/>
        <v>0</v>
      </c>
      <c r="N82" s="59" t="e">
        <f>SUM(F81:K83)</f>
        <v>#N/A</v>
      </c>
      <c r="O82" s="60"/>
      <c r="P82" s="40" t="e">
        <f t="shared" si="16"/>
        <v>#N/A</v>
      </c>
    </row>
    <row r="83" spans="1:16" ht="18.649999999999999" hidden="1" customHeight="1" thickBot="1" x14ac:dyDescent="0.4">
      <c r="A83" s="556"/>
      <c r="B83" s="74"/>
      <c r="C83" s="125"/>
      <c r="D83" s="13" t="e">
        <f>VLOOKUP(C83,Single!$C$6:$N$95,2,0)</f>
        <v>#N/A</v>
      </c>
      <c r="E83" s="142" t="e">
        <f>VLOOKUP(C83,Single!$C$6:$N$95,3,0)</f>
        <v>#N/A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 t="e">
        <f t="shared" si="13"/>
        <v>#N/A</v>
      </c>
      <c r="L83" s="169" t="e">
        <f t="shared" si="14"/>
        <v>#N/A</v>
      </c>
      <c r="M83" s="61">
        <f t="shared" si="15"/>
        <v>0</v>
      </c>
      <c r="N83" s="62" t="e">
        <f>SUM(F81:K83)</f>
        <v>#N/A</v>
      </c>
      <c r="O83" s="63">
        <f>AVERAGE(F81:I83)</f>
        <v>0</v>
      </c>
      <c r="P83" s="80" t="e">
        <f t="shared" si="16"/>
        <v>#N/A</v>
      </c>
    </row>
    <row r="84" spans="1:16" ht="18.649999999999999" hidden="1" customHeight="1" thickBot="1" x14ac:dyDescent="0.4">
      <c r="A84" s="555" t="s">
        <v>40</v>
      </c>
      <c r="B84" s="73"/>
      <c r="C84" s="77"/>
      <c r="D84" s="14" t="e">
        <f>VLOOKUP(C84,Single!$C$6:$N$95,2,0)</f>
        <v>#N/A</v>
      </c>
      <c r="E84" s="207" t="e">
        <f>VLOOKUP(C84,Single!$C$6:$N$95,3,0)</f>
        <v>#N/A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 t="e">
        <f t="shared" si="13"/>
        <v>#N/A</v>
      </c>
      <c r="L84" s="171" t="e">
        <f t="shared" si="14"/>
        <v>#N/A</v>
      </c>
      <c r="M84" s="65">
        <f t="shared" si="15"/>
        <v>0</v>
      </c>
      <c r="N84" s="66" t="e">
        <f>SUM(F84:K86)</f>
        <v>#N/A</v>
      </c>
      <c r="O84" s="67"/>
      <c r="P84" s="47" t="e">
        <f t="shared" si="16"/>
        <v>#N/A</v>
      </c>
    </row>
    <row r="85" spans="1:16" ht="18.649999999999999" hidden="1" customHeight="1" thickBot="1" x14ac:dyDescent="0.4">
      <c r="A85" s="557"/>
      <c r="B85" s="68"/>
      <c r="C85" s="51"/>
      <c r="D85" s="36" t="e">
        <f>VLOOKUP(C85,Single!$C$6:$N$95,2,0)</f>
        <v>#N/A</v>
      </c>
      <c r="E85" s="37" t="e">
        <f>VLOOKUP(C85,Single!$C$6:$N$95,3,0)</f>
        <v>#N/A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 t="e">
        <f t="shared" si="13"/>
        <v>#N/A</v>
      </c>
      <c r="L85" s="119" t="e">
        <f t="shared" si="14"/>
        <v>#N/A</v>
      </c>
      <c r="M85" s="56">
        <f t="shared" si="15"/>
        <v>0</v>
      </c>
      <c r="N85" s="59" t="e">
        <f>SUM(F84:K86)</f>
        <v>#N/A</v>
      </c>
      <c r="O85" s="60"/>
      <c r="P85" s="40" t="e">
        <f t="shared" si="16"/>
        <v>#N/A</v>
      </c>
    </row>
    <row r="86" spans="1:16" ht="18.649999999999999" hidden="1" customHeight="1" thickBot="1" x14ac:dyDescent="0.4">
      <c r="A86" s="557"/>
      <c r="B86" s="275"/>
      <c r="C86" s="276"/>
      <c r="D86" s="283" t="e">
        <f>VLOOKUP(C86,Single!$C$6:$N$95,2,0)</f>
        <v>#N/A</v>
      </c>
      <c r="E86" s="239" t="e">
        <f>VLOOKUP(C86,Single!$C$6:$N$95,3,0)</f>
        <v>#N/A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 t="e">
        <f t="shared" si="13"/>
        <v>#N/A</v>
      </c>
      <c r="L86" s="172" t="e">
        <f t="shared" si="14"/>
        <v>#N/A</v>
      </c>
      <c r="M86" s="70">
        <f t="shared" si="15"/>
        <v>0</v>
      </c>
      <c r="N86" s="71" t="e">
        <f>SUM(F84:K86)</f>
        <v>#N/A</v>
      </c>
      <c r="O86" s="72">
        <f>AVERAGE(F84:I86)</f>
        <v>0</v>
      </c>
      <c r="P86" s="76" t="e">
        <f t="shared" si="16"/>
        <v>#N/A</v>
      </c>
    </row>
    <row r="87" spans="1:16" ht="18.649999999999999" hidden="1" customHeight="1" thickBot="1" x14ac:dyDescent="0.4">
      <c r="A87" s="555" t="s">
        <v>41</v>
      </c>
      <c r="B87" s="285"/>
      <c r="C87" s="222"/>
      <c r="D87" s="286" t="e">
        <f>VLOOKUP(C87,Single!$C$6:$N$95,2,0)</f>
        <v>#N/A</v>
      </c>
      <c r="E87" s="287" t="e">
        <f>VLOOKUP(C87,Single!$C$6:$N$95,3,0)</f>
        <v>#N/A</v>
      </c>
      <c r="F87" s="238">
        <v>0</v>
      </c>
      <c r="G87" s="238">
        <v>0</v>
      </c>
      <c r="H87" s="238">
        <v>0</v>
      </c>
      <c r="I87" s="238">
        <v>0</v>
      </c>
      <c r="J87" s="238">
        <v>0</v>
      </c>
      <c r="K87" s="238" t="e">
        <f t="shared" ref="K87:K89" si="17">E87*4</f>
        <v>#N/A</v>
      </c>
      <c r="L87" s="288" t="e">
        <f t="shared" ref="L87:L89" si="18">SUM(F87:K87)</f>
        <v>#N/A</v>
      </c>
      <c r="M87" s="70">
        <f t="shared" ref="M87:M89" si="19">AVERAGE(F87:I87)</f>
        <v>0</v>
      </c>
      <c r="N87" s="66" t="e">
        <f>SUM(F87:K89)</f>
        <v>#N/A</v>
      </c>
      <c r="O87" s="67"/>
      <c r="P87" s="289" t="e">
        <f t="shared" ref="P87:P89" si="20">SUM(F87:K87)</f>
        <v>#N/A</v>
      </c>
    </row>
    <row r="88" spans="1:16" ht="18.649999999999999" hidden="1" customHeight="1" thickBot="1" x14ac:dyDescent="0.4">
      <c r="A88" s="557"/>
      <c r="B88" s="275"/>
      <c r="C88" s="276"/>
      <c r="D88" s="277" t="e">
        <f>VLOOKUP(C88,Single!$C$6:$N$95,2,0)</f>
        <v>#N/A</v>
      </c>
      <c r="E88" s="278" t="e">
        <f>VLOOKUP(C88,Single!$C$6:$N$95,3,0)</f>
        <v>#N/A</v>
      </c>
      <c r="F88" s="279">
        <v>0</v>
      </c>
      <c r="G88" s="279">
        <v>0</v>
      </c>
      <c r="H88" s="279">
        <v>0</v>
      </c>
      <c r="I88" s="279">
        <v>0</v>
      </c>
      <c r="J88" s="279">
        <v>0</v>
      </c>
      <c r="K88" s="279" t="e">
        <f t="shared" si="17"/>
        <v>#N/A</v>
      </c>
      <c r="L88" s="280" t="e">
        <f t="shared" si="18"/>
        <v>#N/A</v>
      </c>
      <c r="M88" s="70">
        <f t="shared" si="19"/>
        <v>0</v>
      </c>
      <c r="N88" s="59" t="e">
        <f>SUM(F87:K89)</f>
        <v>#N/A</v>
      </c>
      <c r="O88" s="60"/>
      <c r="P88" s="76" t="e">
        <f t="shared" si="20"/>
        <v>#N/A</v>
      </c>
    </row>
    <row r="89" spans="1:16" ht="18.649999999999999" hidden="1" customHeight="1" thickBot="1" x14ac:dyDescent="0.4">
      <c r="A89" s="556"/>
      <c r="B89" s="78"/>
      <c r="C89" s="79"/>
      <c r="D89" s="290" t="e">
        <f>VLOOKUP(C89,Single!$C$6:$N$95,2,0)</f>
        <v>#N/A</v>
      </c>
      <c r="E89" s="291" t="e">
        <f>VLOOKUP(C89,Single!$C$6:$N$95,3,0)</f>
        <v>#N/A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 t="e">
        <f t="shared" si="17"/>
        <v>#N/A</v>
      </c>
      <c r="L89" s="292" t="e">
        <f t="shared" si="18"/>
        <v>#N/A</v>
      </c>
      <c r="M89" s="61">
        <f t="shared" si="19"/>
        <v>0</v>
      </c>
      <c r="N89" s="293" t="e">
        <f>SUM(F87:K89)</f>
        <v>#N/A</v>
      </c>
      <c r="O89" s="294">
        <f>AVERAGE(F87:I89)</f>
        <v>0</v>
      </c>
      <c r="P89" s="80" t="e">
        <f t="shared" si="20"/>
        <v>#N/A</v>
      </c>
    </row>
    <row r="90" spans="1:16" ht="18.649999999999999" hidden="1" customHeight="1" thickBot="1" x14ac:dyDescent="0.4">
      <c r="A90" s="555" t="s">
        <v>42</v>
      </c>
      <c r="B90" s="285"/>
      <c r="C90" s="222"/>
      <c r="D90" s="286" t="e">
        <f>VLOOKUP(C90,Single!$C$6:$N$95,2,0)</f>
        <v>#N/A</v>
      </c>
      <c r="E90" s="287" t="e">
        <f>VLOOKUP(C90,Single!$C$6:$N$95,3,0)</f>
        <v>#N/A</v>
      </c>
      <c r="F90" s="238">
        <v>0</v>
      </c>
      <c r="G90" s="238">
        <v>0</v>
      </c>
      <c r="H90" s="238">
        <v>0</v>
      </c>
      <c r="I90" s="238">
        <v>0</v>
      </c>
      <c r="J90" s="238">
        <v>0</v>
      </c>
      <c r="K90" s="238" t="e">
        <f t="shared" ref="K90:K92" si="21">E90*4</f>
        <v>#N/A</v>
      </c>
      <c r="L90" s="288" t="e">
        <f t="shared" ref="L90:L92" si="22">SUM(F90:K90)</f>
        <v>#N/A</v>
      </c>
      <c r="M90" s="70">
        <f t="shared" ref="M90:M92" si="23">AVERAGE(F90:I90)</f>
        <v>0</v>
      </c>
      <c r="N90" s="66" t="e">
        <f>SUM(F90:K92)</f>
        <v>#N/A</v>
      </c>
      <c r="O90" s="66"/>
      <c r="P90" s="289" t="e">
        <f t="shared" ref="P90:P95" si="24">SUM(F90:K90)</f>
        <v>#N/A</v>
      </c>
    </row>
    <row r="91" spans="1:16" ht="18.649999999999999" hidden="1" customHeight="1" thickBot="1" x14ac:dyDescent="0.4">
      <c r="A91" s="557"/>
      <c r="B91" s="275"/>
      <c r="C91" s="276"/>
      <c r="D91" s="277" t="e">
        <f>VLOOKUP(C91,Single!$C$6:$N$95,2,0)</f>
        <v>#N/A</v>
      </c>
      <c r="E91" s="278" t="e">
        <f>VLOOKUP(C91,Single!$C$6:$N$95,3,0)</f>
        <v>#N/A</v>
      </c>
      <c r="F91" s="279">
        <v>0</v>
      </c>
      <c r="G91" s="279">
        <v>0</v>
      </c>
      <c r="H91" s="279">
        <v>0</v>
      </c>
      <c r="I91" s="279">
        <v>0</v>
      </c>
      <c r="J91" s="279">
        <v>0</v>
      </c>
      <c r="K91" s="279" t="e">
        <f t="shared" si="21"/>
        <v>#N/A</v>
      </c>
      <c r="L91" s="280" t="e">
        <f t="shared" si="22"/>
        <v>#N/A</v>
      </c>
      <c r="M91" s="70">
        <f t="shared" si="23"/>
        <v>0</v>
      </c>
      <c r="N91" s="59" t="e">
        <f>SUM(F90:K92)</f>
        <v>#N/A</v>
      </c>
      <c r="O91" s="59"/>
      <c r="P91" s="76" t="e">
        <f t="shared" si="24"/>
        <v>#N/A</v>
      </c>
    </row>
    <row r="92" spans="1:16" ht="18.649999999999999" hidden="1" customHeight="1" thickBot="1" x14ac:dyDescent="0.4">
      <c r="A92" s="556"/>
      <c r="B92" s="78"/>
      <c r="C92" s="79"/>
      <c r="D92" s="290" t="e">
        <f>VLOOKUP(C92,Single!$C$6:$N$95,2,0)</f>
        <v>#N/A</v>
      </c>
      <c r="E92" s="291" t="e">
        <f>VLOOKUP(C92,Single!$C$6:$N$95,3,0)</f>
        <v>#N/A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 t="e">
        <f t="shared" si="21"/>
        <v>#N/A</v>
      </c>
      <c r="L92" s="292" t="e">
        <f t="shared" si="22"/>
        <v>#N/A</v>
      </c>
      <c r="M92" s="61">
        <f t="shared" si="23"/>
        <v>0</v>
      </c>
      <c r="N92" s="293" t="e">
        <f>SUM(F90:K92)</f>
        <v>#N/A</v>
      </c>
      <c r="O92" s="294">
        <f>AVERAGE(F90:I92)</f>
        <v>0</v>
      </c>
      <c r="P92" s="80" t="e">
        <f t="shared" si="24"/>
        <v>#N/A</v>
      </c>
    </row>
    <row r="93" spans="1:16" ht="18.649999999999999" hidden="1" customHeight="1" thickBot="1" x14ac:dyDescent="0.4">
      <c r="A93" s="557" t="s">
        <v>43</v>
      </c>
      <c r="B93" s="275"/>
      <c r="C93" s="276"/>
      <c r="D93" s="277" t="e">
        <v>#N/A</v>
      </c>
      <c r="E93" s="278" t="e">
        <v>#N/A</v>
      </c>
      <c r="F93" s="279">
        <v>0</v>
      </c>
      <c r="G93" s="279">
        <v>0</v>
      </c>
      <c r="H93" s="279">
        <v>0</v>
      </c>
      <c r="I93" s="279">
        <v>0</v>
      </c>
      <c r="J93" s="279">
        <v>0</v>
      </c>
      <c r="K93" s="279" t="e">
        <f t="shared" ref="K93:K95" si="25">E93*4</f>
        <v>#N/A</v>
      </c>
      <c r="L93" s="280" t="e">
        <f t="shared" ref="L93:L95" si="26">SUM(F93:K93)</f>
        <v>#N/A</v>
      </c>
      <c r="M93" s="284">
        <f t="shared" ref="M93:M95" si="27">AVERAGE(F93:I93)</f>
        <v>0</v>
      </c>
      <c r="N93" s="66" t="e">
        <f>SUM(F93:K95)</f>
        <v>#N/A</v>
      </c>
      <c r="O93" s="66"/>
      <c r="P93" s="76" t="e">
        <f t="shared" si="24"/>
        <v>#N/A</v>
      </c>
    </row>
    <row r="94" spans="1:16" ht="18.649999999999999" hidden="1" customHeight="1" thickBot="1" x14ac:dyDescent="0.4">
      <c r="A94" s="557"/>
      <c r="B94" s="275"/>
      <c r="C94" s="276"/>
      <c r="D94" s="277" t="e">
        <v>#N/A</v>
      </c>
      <c r="E94" s="278" t="e">
        <v>#N/A</v>
      </c>
      <c r="F94" s="279">
        <v>0</v>
      </c>
      <c r="G94" s="279">
        <v>0</v>
      </c>
      <c r="H94" s="279">
        <v>0</v>
      </c>
      <c r="I94" s="279">
        <v>0</v>
      </c>
      <c r="J94" s="279">
        <v>0</v>
      </c>
      <c r="K94" s="279" t="e">
        <f t="shared" si="25"/>
        <v>#N/A</v>
      </c>
      <c r="L94" s="280" t="e">
        <f t="shared" si="26"/>
        <v>#N/A</v>
      </c>
      <c r="M94" s="70">
        <f t="shared" si="27"/>
        <v>0</v>
      </c>
      <c r="N94" s="59" t="e">
        <f>SUM(F93:K95)</f>
        <v>#N/A</v>
      </c>
      <c r="O94" s="59"/>
      <c r="P94" s="76" t="e">
        <f t="shared" si="24"/>
        <v>#N/A</v>
      </c>
    </row>
    <row r="95" spans="1:16" ht="18.649999999999999" hidden="1" customHeight="1" thickBot="1" x14ac:dyDescent="0.4">
      <c r="A95" s="556"/>
      <c r="B95" s="275"/>
      <c r="C95" s="276"/>
      <c r="D95" s="277" t="e">
        <v>#N/A</v>
      </c>
      <c r="E95" s="278" t="e">
        <v>#N/A</v>
      </c>
      <c r="F95" s="279">
        <v>0</v>
      </c>
      <c r="G95" s="279">
        <v>0</v>
      </c>
      <c r="H95" s="279">
        <v>0</v>
      </c>
      <c r="I95" s="279">
        <v>0</v>
      </c>
      <c r="J95" s="279">
        <v>0</v>
      </c>
      <c r="K95" s="279" t="e">
        <f t="shared" si="25"/>
        <v>#N/A</v>
      </c>
      <c r="L95" s="280" t="e">
        <f t="shared" si="26"/>
        <v>#N/A</v>
      </c>
      <c r="M95" s="70">
        <f t="shared" si="27"/>
        <v>0</v>
      </c>
      <c r="N95" s="281" t="e">
        <f>SUM(F93:K95)</f>
        <v>#N/A</v>
      </c>
      <c r="O95" s="282" t="e">
        <v>#DIV/0!</v>
      </c>
      <c r="P95" s="76" t="e">
        <f t="shared" si="24"/>
        <v>#N/A</v>
      </c>
    </row>
    <row r="96" spans="1:16" ht="18.649999999999999" hidden="1" customHeight="1" thickBot="1" x14ac:dyDescent="0.4">
      <c r="A96" s="555" t="s">
        <v>44</v>
      </c>
      <c r="B96" s="73"/>
      <c r="C96" s="77"/>
      <c r="D96" s="14" t="e">
        <f>VLOOKUP(C96,Single!$C$6:$N$95,2,0)</f>
        <v>#N/A</v>
      </c>
      <c r="E96" s="207" t="e">
        <f>VLOOKUP(C96,Single!$C$6:$N$95,3,0)</f>
        <v>#N/A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 t="e">
        <f t="shared" si="13"/>
        <v>#N/A</v>
      </c>
      <c r="L96" s="171" t="e">
        <f t="shared" si="14"/>
        <v>#N/A</v>
      </c>
      <c r="M96" s="56">
        <f t="shared" si="15"/>
        <v>0</v>
      </c>
      <c r="N96" s="57" t="e">
        <f>SUM(F96:K98)</f>
        <v>#N/A</v>
      </c>
      <c r="O96" s="58"/>
      <c r="P96" s="34" t="e">
        <f t="shared" si="16"/>
        <v>#N/A</v>
      </c>
    </row>
    <row r="97" spans="1:16" ht="18.649999999999999" hidden="1" customHeight="1" thickBot="1" x14ac:dyDescent="0.4">
      <c r="A97" s="557"/>
      <c r="B97" s="68"/>
      <c r="C97" s="51"/>
      <c r="D97" s="36" t="e">
        <f>VLOOKUP(C97,Single!$C$6:$N$95,2,0)</f>
        <v>#N/A</v>
      </c>
      <c r="E97" s="37" t="e">
        <f>VLOOKUP(C97,Single!$C$6:$N$95,3,0)</f>
        <v>#N/A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 t="e">
        <f t="shared" si="13"/>
        <v>#N/A</v>
      </c>
      <c r="L97" s="119" t="e">
        <f t="shared" si="14"/>
        <v>#N/A</v>
      </c>
      <c r="M97" s="56">
        <f t="shared" si="15"/>
        <v>0</v>
      </c>
      <c r="N97" s="59" t="e">
        <f>SUM(F96:K98)</f>
        <v>#N/A</v>
      </c>
      <c r="O97" s="60"/>
      <c r="P97" s="40" t="e">
        <f t="shared" si="16"/>
        <v>#N/A</v>
      </c>
    </row>
    <row r="98" spans="1:16" ht="18.649999999999999" hidden="1" customHeight="1" thickBot="1" x14ac:dyDescent="0.4">
      <c r="A98" s="556"/>
      <c r="B98" s="74"/>
      <c r="C98" s="180"/>
      <c r="D98" s="13" t="e">
        <f>VLOOKUP(C98,Single!$C$6:$N$95,2,0)</f>
        <v>#N/A</v>
      </c>
      <c r="E98" s="142" t="e">
        <f>VLOOKUP(C98,Single!$C$6:$N$95,3,0)</f>
        <v>#N/A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 t="e">
        <f t="shared" si="13"/>
        <v>#N/A</v>
      </c>
      <c r="L98" s="169" t="e">
        <f t="shared" si="14"/>
        <v>#N/A</v>
      </c>
      <c r="M98" s="61">
        <f t="shared" si="15"/>
        <v>0</v>
      </c>
      <c r="N98" s="62" t="e">
        <f>SUM(F96:K98)</f>
        <v>#N/A</v>
      </c>
      <c r="O98" s="63">
        <f>AVERAGE(F96:I98)</f>
        <v>0</v>
      </c>
      <c r="P98" s="80" t="e">
        <f t="shared" si="16"/>
        <v>#N/A</v>
      </c>
    </row>
    <row r="114" ht="10.5" customHeight="1" x14ac:dyDescent="0.35"/>
  </sheetData>
  <sortState ref="B6:P68">
    <sortCondition descending="1" ref="N6:N68"/>
  </sortState>
  <mergeCells count="48">
    <mergeCell ref="A87:A89"/>
    <mergeCell ref="A90:A92"/>
    <mergeCell ref="A93:A95"/>
    <mergeCell ref="A96:A98"/>
    <mergeCell ref="A36:A38"/>
    <mergeCell ref="A75:A77"/>
    <mergeCell ref="A78:A80"/>
    <mergeCell ref="A81:A83"/>
    <mergeCell ref="A84:A86"/>
    <mergeCell ref="A72:A74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30:A32"/>
    <mergeCell ref="L2:L5"/>
    <mergeCell ref="A27:A29"/>
    <mergeCell ref="A33:A35"/>
    <mergeCell ref="A6:A8"/>
    <mergeCell ref="A9:A11"/>
    <mergeCell ref="A21:A23"/>
    <mergeCell ref="A24:A26"/>
    <mergeCell ref="A18:A20"/>
    <mergeCell ref="A12:A14"/>
    <mergeCell ref="A15:A17"/>
    <mergeCell ref="A1:P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P2:P5"/>
    <mergeCell ref="N2:N5"/>
    <mergeCell ref="O2:O5"/>
    <mergeCell ref="M2:M5"/>
  </mergeCells>
  <conditionalFormatting sqref="B7:B8 A9:B9 B10:B11 A12:B12 B13:B14 A15:B15 B16:B17 A18:B18 B19:B20 A21:B21 B22:B23 A24:B24 B25:B26 A27:B27 B28:B29 A30:B30 B31:B32 A33:B33 B34:B35 A36:B36 B37:B38 A39:B39 B40:B41 A42:B42 B43:B44 A45:B45 B46:B47 A48:B48 B49:B50 A51:B51 B52:B53 A54:B54 A57:B57 A60:B60 A63:B63 A66:B66 A69:B69 A72:B72 A75:B75 A78:B78 A81 A84:B84 B55:B56 B58:B59 B61:B62 B64:B65 B67:B68 B70:B71 B73:B74 B76:B77 B79:B80 B85:B95 B97:B98 A6:B6 F54:I80 J8 A87 A90 A93 A96:B96 F83:I97 H81:I82">
    <cfRule type="cellIs" dxfId="156" priority="25" stopIfTrue="1" operator="between">
      <formula>200</formula>
      <formula>219</formula>
    </cfRule>
    <cfRule type="cellIs" dxfId="155" priority="26" stopIfTrue="1" operator="between">
      <formula>220</formula>
      <formula>249</formula>
    </cfRule>
    <cfRule type="cellIs" dxfId="154" priority="27" stopIfTrue="1" operator="between">
      <formula>250</formula>
      <formula>300</formula>
    </cfRule>
  </conditionalFormatting>
  <conditionalFormatting sqref="F54:I80 J8 F83:I97 H81:I82">
    <cfRule type="cellIs" dxfId="153" priority="24" operator="equal">
      <formula>300</formula>
    </cfRule>
  </conditionalFormatting>
  <conditionalFormatting sqref="F98:I98">
    <cfRule type="cellIs" dxfId="152" priority="21" stopIfTrue="1" operator="between">
      <formula>200</formula>
      <formula>219</formula>
    </cfRule>
    <cfRule type="cellIs" dxfId="151" priority="22" stopIfTrue="1" operator="between">
      <formula>220</formula>
      <formula>249</formula>
    </cfRule>
    <cfRule type="cellIs" dxfId="150" priority="23" stopIfTrue="1" operator="between">
      <formula>250</formula>
      <formula>300</formula>
    </cfRule>
  </conditionalFormatting>
  <conditionalFormatting sqref="F98:I98">
    <cfRule type="cellIs" dxfId="149" priority="20" operator="equal">
      <formula>300</formula>
    </cfRule>
  </conditionalFormatting>
  <conditionalFormatting sqref="F6:I26">
    <cfRule type="cellIs" dxfId="148" priority="17" stopIfTrue="1" operator="between">
      <formula>200</formula>
      <formula>219</formula>
    </cfRule>
    <cfRule type="cellIs" dxfId="147" priority="18" stopIfTrue="1" operator="between">
      <formula>220</formula>
      <formula>249</formula>
    </cfRule>
    <cfRule type="cellIs" dxfId="146" priority="19" stopIfTrue="1" operator="between">
      <formula>250</formula>
      <formula>300</formula>
    </cfRule>
  </conditionalFormatting>
  <conditionalFormatting sqref="F6:I26">
    <cfRule type="cellIs" dxfId="145" priority="16" operator="equal">
      <formula>300</formula>
    </cfRule>
  </conditionalFormatting>
  <conditionalFormatting sqref="F27:I47">
    <cfRule type="cellIs" dxfId="144" priority="13" stopIfTrue="1" operator="between">
      <formula>200</formula>
      <formula>219</formula>
    </cfRule>
    <cfRule type="cellIs" dxfId="143" priority="14" stopIfTrue="1" operator="between">
      <formula>220</formula>
      <formula>249</formula>
    </cfRule>
    <cfRule type="cellIs" dxfId="142" priority="15" stopIfTrue="1" operator="between">
      <formula>250</formula>
      <formula>300</formula>
    </cfRule>
  </conditionalFormatting>
  <conditionalFormatting sqref="F27:I47">
    <cfRule type="cellIs" dxfId="141" priority="12" operator="equal">
      <formula>300</formula>
    </cfRule>
  </conditionalFormatting>
  <conditionalFormatting sqref="F48:I53">
    <cfRule type="cellIs" dxfId="140" priority="9" stopIfTrue="1" operator="between">
      <formula>200</formula>
      <formula>219</formula>
    </cfRule>
    <cfRule type="cellIs" dxfId="139" priority="10" stopIfTrue="1" operator="between">
      <formula>220</formula>
      <formula>249</formula>
    </cfRule>
    <cfRule type="cellIs" dxfId="138" priority="11" stopIfTrue="1" operator="between">
      <formula>250</formula>
      <formula>300</formula>
    </cfRule>
  </conditionalFormatting>
  <conditionalFormatting sqref="F48:I53">
    <cfRule type="cellIs" dxfId="137" priority="8" operator="equal">
      <formula>300</formula>
    </cfRule>
  </conditionalFormatting>
  <conditionalFormatting sqref="B81:B83">
    <cfRule type="cellIs" dxfId="136" priority="5" stopIfTrue="1" operator="between">
      <formula>200</formula>
      <formula>219</formula>
    </cfRule>
    <cfRule type="cellIs" dxfId="135" priority="6" stopIfTrue="1" operator="between">
      <formula>220</formula>
      <formula>249</formula>
    </cfRule>
    <cfRule type="cellIs" dxfId="134" priority="7" stopIfTrue="1" operator="between">
      <formula>250</formula>
      <formula>300</formula>
    </cfRule>
  </conditionalFormatting>
  <conditionalFormatting sqref="F81:G82">
    <cfRule type="cellIs" dxfId="133" priority="2" stopIfTrue="1" operator="between">
      <formula>200</formula>
      <formula>219</formula>
    </cfRule>
    <cfRule type="cellIs" dxfId="132" priority="3" stopIfTrue="1" operator="between">
      <formula>220</formula>
      <formula>249</formula>
    </cfRule>
    <cfRule type="cellIs" dxfId="131" priority="4" stopIfTrue="1" operator="between">
      <formula>250</formula>
      <formula>300</formula>
    </cfRule>
  </conditionalFormatting>
  <conditionalFormatting sqref="F81:G82">
    <cfRule type="cellIs" dxfId="130" priority="1" operator="equal">
      <formula>300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46"/>
  <sheetViews>
    <sheetView zoomScale="90" zoomScaleNormal="90" workbookViewId="0">
      <selection activeCell="G12" sqref="G12"/>
    </sheetView>
  </sheetViews>
  <sheetFormatPr defaultRowHeight="14.5" x14ac:dyDescent="0.35"/>
  <cols>
    <col min="1" max="1" width="5.7265625" customWidth="1"/>
    <col min="2" max="2" width="28.7265625" customWidth="1"/>
    <col min="3" max="9" width="8.7265625" customWidth="1"/>
    <col min="10" max="12" width="5.7265625" customWidth="1"/>
    <col min="13" max="13" width="28.7265625" customWidth="1"/>
    <col min="14" max="20" width="8.7265625" customWidth="1"/>
  </cols>
  <sheetData>
    <row r="1" spans="1:20" ht="30" customHeight="1" thickBot="1" x14ac:dyDescent="0.4">
      <c r="A1" s="562" t="s">
        <v>214</v>
      </c>
      <c r="B1" s="563"/>
      <c r="C1" s="563"/>
      <c r="D1" s="563"/>
      <c r="E1" s="563"/>
      <c r="F1" s="563"/>
      <c r="G1" s="563"/>
      <c r="H1" s="563"/>
      <c r="I1" s="563"/>
      <c r="L1" s="562" t="s">
        <v>216</v>
      </c>
      <c r="M1" s="563"/>
      <c r="N1" s="563"/>
      <c r="O1" s="563"/>
      <c r="P1" s="563"/>
      <c r="Q1" s="563"/>
      <c r="R1" s="563"/>
      <c r="S1" s="563"/>
      <c r="T1" s="563"/>
    </row>
    <row r="2" spans="1:20" ht="20.149999999999999" customHeight="1" x14ac:dyDescent="0.35">
      <c r="A2" s="565"/>
      <c r="B2" s="566" t="s">
        <v>1</v>
      </c>
      <c r="C2" s="566" t="s">
        <v>2</v>
      </c>
      <c r="D2" s="566" t="s">
        <v>3</v>
      </c>
      <c r="E2" s="568" t="s">
        <v>9</v>
      </c>
      <c r="F2" s="568" t="s">
        <v>10</v>
      </c>
      <c r="G2" s="570" t="s">
        <v>11</v>
      </c>
      <c r="H2" s="570" t="s">
        <v>106</v>
      </c>
      <c r="I2" s="586" t="s">
        <v>107</v>
      </c>
      <c r="L2" s="565"/>
      <c r="M2" s="566" t="s">
        <v>1</v>
      </c>
      <c r="N2" s="566" t="s">
        <v>2</v>
      </c>
      <c r="O2" s="566" t="s">
        <v>3</v>
      </c>
      <c r="P2" s="568" t="s">
        <v>9</v>
      </c>
      <c r="Q2" s="568" t="s">
        <v>10</v>
      </c>
      <c r="R2" s="570" t="s">
        <v>11</v>
      </c>
      <c r="S2" s="570" t="s">
        <v>106</v>
      </c>
      <c r="T2" s="586" t="s">
        <v>107</v>
      </c>
    </row>
    <row r="3" spans="1:20" ht="20.149999999999999" customHeight="1" x14ac:dyDescent="0.35">
      <c r="A3" s="503"/>
      <c r="B3" s="506"/>
      <c r="C3" s="506"/>
      <c r="D3" s="506"/>
      <c r="E3" s="520"/>
      <c r="F3" s="520"/>
      <c r="G3" s="514"/>
      <c r="H3" s="514"/>
      <c r="I3" s="561"/>
      <c r="L3" s="503"/>
      <c r="M3" s="506"/>
      <c r="N3" s="506"/>
      <c r="O3" s="506"/>
      <c r="P3" s="520"/>
      <c r="Q3" s="520"/>
      <c r="R3" s="514"/>
      <c r="S3" s="514"/>
      <c r="T3" s="561"/>
    </row>
    <row r="4" spans="1:20" ht="20.149999999999999" customHeight="1" x14ac:dyDescent="0.35">
      <c r="A4" s="503"/>
      <c r="B4" s="506"/>
      <c r="C4" s="506"/>
      <c r="D4" s="506"/>
      <c r="E4" s="520"/>
      <c r="F4" s="520"/>
      <c r="G4" s="514"/>
      <c r="H4" s="514"/>
      <c r="I4" s="561"/>
      <c r="L4" s="503"/>
      <c r="M4" s="506"/>
      <c r="N4" s="506"/>
      <c r="O4" s="506"/>
      <c r="P4" s="520"/>
      <c r="Q4" s="520"/>
      <c r="R4" s="514"/>
      <c r="S4" s="514"/>
      <c r="T4" s="561"/>
    </row>
    <row r="5" spans="1:20" ht="20.149999999999999" customHeight="1" thickBot="1" x14ac:dyDescent="0.4">
      <c r="A5" s="504"/>
      <c r="B5" s="507"/>
      <c r="C5" s="507"/>
      <c r="D5" s="507"/>
      <c r="E5" s="521"/>
      <c r="F5" s="521"/>
      <c r="G5" s="515"/>
      <c r="H5" s="515"/>
      <c r="I5" s="587"/>
      <c r="L5" s="504"/>
      <c r="M5" s="507"/>
      <c r="N5" s="507"/>
      <c r="O5" s="507"/>
      <c r="P5" s="521"/>
      <c r="Q5" s="521"/>
      <c r="R5" s="515"/>
      <c r="S5" s="515"/>
      <c r="T5" s="587"/>
    </row>
    <row r="6" spans="1:20" ht="15.65" customHeight="1" x14ac:dyDescent="0.35">
      <c r="A6" s="588" t="s">
        <v>14</v>
      </c>
      <c r="B6" s="244" t="str">
        <f>Teams!C6</f>
        <v>Hoos Andrej</v>
      </c>
      <c r="C6" s="244" t="str">
        <f>Teams!D6</f>
        <v>SVK</v>
      </c>
      <c r="D6" s="345">
        <v>172</v>
      </c>
      <c r="E6" s="345">
        <f>Teams!J6/4</f>
        <v>0</v>
      </c>
      <c r="F6" s="345">
        <f>Teams!E6</f>
        <v>3</v>
      </c>
      <c r="G6" s="482">
        <f t="shared" ref="G6:G11" si="0">SUM(D6:F6)</f>
        <v>175</v>
      </c>
      <c r="H6" s="66">
        <f>SUM(D6:F8)</f>
        <v>527</v>
      </c>
      <c r="I6" s="67"/>
      <c r="L6" s="588" t="s">
        <v>115</v>
      </c>
      <c r="M6" s="295" t="s">
        <v>140</v>
      </c>
      <c r="N6" s="295" t="s">
        <v>137</v>
      </c>
      <c r="O6" s="253">
        <v>187</v>
      </c>
      <c r="P6" s="253">
        <v>0</v>
      </c>
      <c r="Q6" s="253">
        <v>3</v>
      </c>
      <c r="R6" s="296">
        <f t="shared" ref="R6:R11" si="1">SUM(O6:Q6)</f>
        <v>190</v>
      </c>
      <c r="S6" s="66">
        <f>SUM(O6:Q8)</f>
        <v>556</v>
      </c>
      <c r="T6" s="67"/>
    </row>
    <row r="7" spans="1:20" ht="15.5" x14ac:dyDescent="0.35">
      <c r="A7" s="588"/>
      <c r="B7" s="129" t="str">
        <f>Teams!C7</f>
        <v>Stricker Daniel</v>
      </c>
      <c r="C7" s="129" t="str">
        <f>Teams!D7</f>
        <v>ESP</v>
      </c>
      <c r="D7" s="350">
        <v>199</v>
      </c>
      <c r="E7" s="350">
        <f>Teams!J7/4</f>
        <v>0</v>
      </c>
      <c r="F7" s="350">
        <f>Teams!E7</f>
        <v>8</v>
      </c>
      <c r="G7" s="479">
        <f t="shared" si="0"/>
        <v>207</v>
      </c>
      <c r="H7" s="59">
        <f>SUM(D6:F8)</f>
        <v>527</v>
      </c>
      <c r="I7" s="81"/>
      <c r="L7" s="588"/>
      <c r="M7" s="297" t="s">
        <v>167</v>
      </c>
      <c r="N7" s="297" t="s">
        <v>241</v>
      </c>
      <c r="O7" s="258">
        <v>181</v>
      </c>
      <c r="P7" s="258">
        <v>0</v>
      </c>
      <c r="Q7" s="258">
        <v>8</v>
      </c>
      <c r="R7" s="298">
        <f t="shared" si="1"/>
        <v>189</v>
      </c>
      <c r="S7" s="59">
        <f>SUM(O6:Q8)</f>
        <v>556</v>
      </c>
      <c r="T7" s="81"/>
    </row>
    <row r="8" spans="1:20" ht="16" thickBot="1" x14ac:dyDescent="0.4">
      <c r="A8" s="589"/>
      <c r="B8" s="245" t="str">
        <f>Teams!C8</f>
        <v>Lelovics Zoltán</v>
      </c>
      <c r="C8" s="245" t="str">
        <f>Teams!D8</f>
        <v>HUN</v>
      </c>
      <c r="D8" s="480">
        <v>140</v>
      </c>
      <c r="E8" s="480">
        <f>Teams!J8/4</f>
        <v>0</v>
      </c>
      <c r="F8" s="480">
        <f>Teams!E8</f>
        <v>5</v>
      </c>
      <c r="G8" s="481">
        <f t="shared" si="0"/>
        <v>145</v>
      </c>
      <c r="H8" s="85">
        <f>SUM(D6:F8)</f>
        <v>527</v>
      </c>
      <c r="I8" s="86">
        <f>AVERAGE(D6:D8)</f>
        <v>170.33333333333334</v>
      </c>
      <c r="L8" s="589"/>
      <c r="M8" s="299" t="s">
        <v>143</v>
      </c>
      <c r="N8" s="299" t="s">
        <v>114</v>
      </c>
      <c r="O8" s="300">
        <v>172</v>
      </c>
      <c r="P8" s="300">
        <v>0</v>
      </c>
      <c r="Q8" s="300">
        <v>5</v>
      </c>
      <c r="R8" s="301">
        <f t="shared" si="1"/>
        <v>177</v>
      </c>
      <c r="S8" s="85">
        <f>SUM(O6:Q8)</f>
        <v>556</v>
      </c>
      <c r="T8" s="86">
        <f>AVERAGE(O6:O8)</f>
        <v>180</v>
      </c>
    </row>
    <row r="9" spans="1:20" ht="16" thickTop="1" x14ac:dyDescent="0.35">
      <c r="A9" s="590" t="s">
        <v>17</v>
      </c>
      <c r="B9" s="302" t="str">
        <f>Teams!C15</f>
        <v>Koník Miroslav</v>
      </c>
      <c r="C9" s="87" t="str">
        <f>Teams!D15</f>
        <v>SVK</v>
      </c>
      <c r="D9" s="38">
        <v>224</v>
      </c>
      <c r="E9" s="88">
        <f>Teams!J15/4</f>
        <v>0</v>
      </c>
      <c r="F9" s="88">
        <f>Teams!E15</f>
        <v>1</v>
      </c>
      <c r="G9" s="89">
        <f t="shared" si="0"/>
        <v>225</v>
      </c>
      <c r="H9" s="90">
        <f>SUM(D9:F11)</f>
        <v>526</v>
      </c>
      <c r="I9" s="91"/>
      <c r="L9" s="590" t="s">
        <v>116</v>
      </c>
      <c r="M9" s="476" t="s">
        <v>171</v>
      </c>
      <c r="N9" s="476" t="s">
        <v>238</v>
      </c>
      <c r="O9" s="345">
        <v>139</v>
      </c>
      <c r="P9" s="477">
        <v>8</v>
      </c>
      <c r="Q9" s="477">
        <v>0</v>
      </c>
      <c r="R9" s="478">
        <f t="shared" si="1"/>
        <v>147</v>
      </c>
      <c r="S9" s="90">
        <f>SUM(O9:Q11)</f>
        <v>593</v>
      </c>
      <c r="T9" s="91"/>
    </row>
    <row r="10" spans="1:20" ht="15.5" x14ac:dyDescent="0.35">
      <c r="A10" s="588"/>
      <c r="B10" s="297" t="str">
        <f>Teams!C16</f>
        <v>Fekete Peter</v>
      </c>
      <c r="C10" s="51" t="str">
        <f>Teams!D16</f>
        <v>SVK</v>
      </c>
      <c r="D10" s="39">
        <v>148</v>
      </c>
      <c r="E10" s="39">
        <f>Teams!J16/4</f>
        <v>0</v>
      </c>
      <c r="F10" s="39">
        <f>Teams!E16</f>
        <v>0</v>
      </c>
      <c r="G10" s="48">
        <f t="shared" si="0"/>
        <v>148</v>
      </c>
      <c r="H10" s="59">
        <f>SUM(D9:F11)</f>
        <v>526</v>
      </c>
      <c r="I10" s="81"/>
      <c r="L10" s="588"/>
      <c r="M10" s="129" t="s">
        <v>169</v>
      </c>
      <c r="N10" s="129" t="s">
        <v>238</v>
      </c>
      <c r="O10" s="350">
        <v>195</v>
      </c>
      <c r="P10" s="350">
        <v>8</v>
      </c>
      <c r="Q10" s="350">
        <v>0</v>
      </c>
      <c r="R10" s="479">
        <f t="shared" si="1"/>
        <v>203</v>
      </c>
      <c r="S10" s="59">
        <f>SUM(O9:Q11)</f>
        <v>593</v>
      </c>
      <c r="T10" s="81"/>
    </row>
    <row r="11" spans="1:20" ht="16" thickBot="1" x14ac:dyDescent="0.4">
      <c r="A11" s="589"/>
      <c r="B11" s="299" t="str">
        <f>Teams!C17</f>
        <v>Mrázik Vladimír</v>
      </c>
      <c r="C11" s="82" t="str">
        <f>Teams!D17</f>
        <v>SVK</v>
      </c>
      <c r="D11" s="83">
        <v>147</v>
      </c>
      <c r="E11" s="83">
        <f>Teams!J17/4</f>
        <v>0</v>
      </c>
      <c r="F11" s="83">
        <f>Teams!E17</f>
        <v>6</v>
      </c>
      <c r="G11" s="84">
        <f t="shared" si="0"/>
        <v>153</v>
      </c>
      <c r="H11" s="85">
        <f>SUM(D9:F11)</f>
        <v>526</v>
      </c>
      <c r="I11" s="86">
        <f>AVERAGE(D9:D11)</f>
        <v>173</v>
      </c>
      <c r="L11" s="589"/>
      <c r="M11" s="245" t="s">
        <v>170</v>
      </c>
      <c r="N11" s="245" t="s">
        <v>238</v>
      </c>
      <c r="O11" s="480">
        <v>232</v>
      </c>
      <c r="P11" s="480">
        <v>8</v>
      </c>
      <c r="Q11" s="480">
        <v>3</v>
      </c>
      <c r="R11" s="481">
        <f t="shared" si="1"/>
        <v>243</v>
      </c>
      <c r="S11" s="85">
        <f>SUM(O9:Q11)</f>
        <v>593</v>
      </c>
      <c r="T11" s="86">
        <f>AVERAGE(O9:O11)</f>
        <v>188.66666666666666</v>
      </c>
    </row>
    <row r="12" spans="1:20" ht="15" thickTop="1" x14ac:dyDescent="0.35"/>
    <row r="14" spans="1:20" ht="15" thickBot="1" x14ac:dyDescent="0.4"/>
    <row r="15" spans="1:20" ht="30" customHeight="1" thickBot="1" x14ac:dyDescent="0.4">
      <c r="A15" s="562" t="s">
        <v>215</v>
      </c>
      <c r="B15" s="563"/>
      <c r="C15" s="563"/>
      <c r="D15" s="563"/>
      <c r="E15" s="563"/>
      <c r="F15" s="563"/>
      <c r="G15" s="563"/>
      <c r="H15" s="563"/>
      <c r="I15" s="563"/>
      <c r="L15" s="562" t="s">
        <v>217</v>
      </c>
      <c r="M15" s="563"/>
      <c r="N15" s="563"/>
      <c r="O15" s="563"/>
      <c r="P15" s="563"/>
      <c r="Q15" s="563"/>
      <c r="R15" s="563"/>
      <c r="S15" s="563"/>
      <c r="T15" s="563"/>
    </row>
    <row r="16" spans="1:20" ht="20.149999999999999" customHeight="1" x14ac:dyDescent="0.35">
      <c r="A16" s="565"/>
      <c r="B16" s="566" t="s">
        <v>1</v>
      </c>
      <c r="C16" s="566" t="s">
        <v>2</v>
      </c>
      <c r="D16" s="566" t="s">
        <v>3</v>
      </c>
      <c r="E16" s="568" t="s">
        <v>9</v>
      </c>
      <c r="F16" s="568" t="s">
        <v>10</v>
      </c>
      <c r="G16" s="570" t="s">
        <v>11</v>
      </c>
      <c r="H16" s="570" t="s">
        <v>106</v>
      </c>
      <c r="I16" s="586" t="s">
        <v>107</v>
      </c>
      <c r="L16" s="565"/>
      <c r="M16" s="566" t="s">
        <v>1</v>
      </c>
      <c r="N16" s="566" t="s">
        <v>2</v>
      </c>
      <c r="O16" s="566" t="s">
        <v>3</v>
      </c>
      <c r="P16" s="568" t="s">
        <v>9</v>
      </c>
      <c r="Q16" s="568" t="s">
        <v>10</v>
      </c>
      <c r="R16" s="570" t="s">
        <v>11</v>
      </c>
      <c r="S16" s="570" t="s">
        <v>106</v>
      </c>
      <c r="T16" s="586" t="s">
        <v>107</v>
      </c>
    </row>
    <row r="17" spans="1:20" ht="20.149999999999999" customHeight="1" x14ac:dyDescent="0.35">
      <c r="A17" s="503"/>
      <c r="B17" s="506"/>
      <c r="C17" s="506"/>
      <c r="D17" s="506"/>
      <c r="E17" s="520"/>
      <c r="F17" s="520"/>
      <c r="G17" s="514"/>
      <c r="H17" s="514"/>
      <c r="I17" s="561"/>
      <c r="L17" s="503"/>
      <c r="M17" s="506"/>
      <c r="N17" s="506"/>
      <c r="O17" s="506"/>
      <c r="P17" s="520"/>
      <c r="Q17" s="520"/>
      <c r="R17" s="514"/>
      <c r="S17" s="514"/>
      <c r="T17" s="561"/>
    </row>
    <row r="18" spans="1:20" ht="20.149999999999999" customHeight="1" x14ac:dyDescent="0.35">
      <c r="A18" s="503"/>
      <c r="B18" s="506"/>
      <c r="C18" s="506"/>
      <c r="D18" s="506"/>
      <c r="E18" s="520"/>
      <c r="F18" s="520"/>
      <c r="G18" s="514"/>
      <c r="H18" s="514"/>
      <c r="I18" s="561"/>
      <c r="L18" s="503"/>
      <c r="M18" s="506"/>
      <c r="N18" s="506"/>
      <c r="O18" s="506"/>
      <c r="P18" s="520"/>
      <c r="Q18" s="520"/>
      <c r="R18" s="514"/>
      <c r="S18" s="514"/>
      <c r="T18" s="561"/>
    </row>
    <row r="19" spans="1:20" ht="20.149999999999999" customHeight="1" thickBot="1" x14ac:dyDescent="0.4">
      <c r="A19" s="504"/>
      <c r="B19" s="507"/>
      <c r="C19" s="507"/>
      <c r="D19" s="507"/>
      <c r="E19" s="521"/>
      <c r="F19" s="521"/>
      <c r="G19" s="515"/>
      <c r="H19" s="515"/>
      <c r="I19" s="587"/>
      <c r="L19" s="504"/>
      <c r="M19" s="507"/>
      <c r="N19" s="507"/>
      <c r="O19" s="507"/>
      <c r="P19" s="521"/>
      <c r="Q19" s="521"/>
      <c r="R19" s="515"/>
      <c r="S19" s="515"/>
      <c r="T19" s="587"/>
    </row>
    <row r="20" spans="1:20" ht="15.5" x14ac:dyDescent="0.35">
      <c r="A20" s="588" t="s">
        <v>15</v>
      </c>
      <c r="B20" s="295" t="str">
        <f>Teams!C9</f>
        <v>Soušek Milan</v>
      </c>
      <c r="C20" s="215" t="str">
        <f>Teams!D9</f>
        <v>CZE</v>
      </c>
      <c r="D20" s="38">
        <v>191</v>
      </c>
      <c r="E20" s="174">
        <f>Teams!J9/4</f>
        <v>0</v>
      </c>
      <c r="F20" s="174">
        <f>Teams!E9</f>
        <v>8</v>
      </c>
      <c r="G20" s="216">
        <f t="shared" ref="G20:G25" si="2">SUM(D20:F20)</f>
        <v>199</v>
      </c>
      <c r="H20" s="66">
        <f>SUM(D20:F22)</f>
        <v>521</v>
      </c>
      <c r="I20" s="67"/>
      <c r="L20" s="588" t="s">
        <v>117</v>
      </c>
      <c r="M20" s="295" t="s">
        <v>148</v>
      </c>
      <c r="N20" s="295" t="s">
        <v>137</v>
      </c>
      <c r="O20" s="253">
        <v>165</v>
      </c>
      <c r="P20" s="253">
        <v>0</v>
      </c>
      <c r="Q20" s="253">
        <v>1</v>
      </c>
      <c r="R20" s="296">
        <f t="shared" ref="R20:R25" si="3">SUM(O20:Q20)</f>
        <v>166</v>
      </c>
      <c r="S20" s="66">
        <f>SUM(O20:Q22)</f>
        <v>517</v>
      </c>
      <c r="T20" s="67"/>
    </row>
    <row r="21" spans="1:20" ht="15.5" x14ac:dyDescent="0.35">
      <c r="A21" s="588"/>
      <c r="B21" s="297" t="str">
        <f>Teams!C10</f>
        <v>Brokeš František</v>
      </c>
      <c r="C21" s="149" t="str">
        <f>Teams!D10</f>
        <v>CZE</v>
      </c>
      <c r="D21" s="39">
        <v>138</v>
      </c>
      <c r="E21" s="95">
        <f>Teams!J10/4</f>
        <v>0</v>
      </c>
      <c r="F21" s="95">
        <f>Teams!E10</f>
        <v>8</v>
      </c>
      <c r="G21" s="150">
        <f t="shared" si="2"/>
        <v>146</v>
      </c>
      <c r="H21" s="59">
        <f>SUM(D20:F22)</f>
        <v>521</v>
      </c>
      <c r="I21" s="81"/>
      <c r="L21" s="588"/>
      <c r="M21" s="297" t="s">
        <v>242</v>
      </c>
      <c r="N21" s="297" t="s">
        <v>137</v>
      </c>
      <c r="O21" s="258">
        <v>205</v>
      </c>
      <c r="P21" s="258">
        <v>0</v>
      </c>
      <c r="Q21" s="258">
        <v>0</v>
      </c>
      <c r="R21" s="298">
        <f t="shared" si="3"/>
        <v>205</v>
      </c>
      <c r="S21" s="59">
        <f>SUM(O20:Q22)</f>
        <v>517</v>
      </c>
      <c r="T21" s="81"/>
    </row>
    <row r="22" spans="1:20" ht="16" thickBot="1" x14ac:dyDescent="0.4">
      <c r="A22" s="589"/>
      <c r="B22" s="299" t="str">
        <f>Teams!C11</f>
        <v>Brokešová Anna</v>
      </c>
      <c r="C22" s="151" t="str">
        <f>Teams!D11</f>
        <v>CZE</v>
      </c>
      <c r="D22" s="83">
        <v>160</v>
      </c>
      <c r="E22" s="152">
        <f>Teams!J11/4</f>
        <v>8</v>
      </c>
      <c r="F22" s="152">
        <f>Teams!E11</f>
        <v>8</v>
      </c>
      <c r="G22" s="153">
        <f t="shared" si="2"/>
        <v>176</v>
      </c>
      <c r="H22" s="85">
        <f>SUM(D20:F22)</f>
        <v>521</v>
      </c>
      <c r="I22" s="86">
        <f>AVERAGE(D20:D22)</f>
        <v>163</v>
      </c>
      <c r="L22" s="589"/>
      <c r="M22" s="299" t="s">
        <v>157</v>
      </c>
      <c r="N22" s="299" t="s">
        <v>137</v>
      </c>
      <c r="O22" s="300">
        <v>140</v>
      </c>
      <c r="P22" s="300">
        <v>0</v>
      </c>
      <c r="Q22" s="300">
        <v>6</v>
      </c>
      <c r="R22" s="301">
        <f t="shared" si="3"/>
        <v>146</v>
      </c>
      <c r="S22" s="85">
        <f>SUM(O20:Q22)</f>
        <v>517</v>
      </c>
      <c r="T22" s="86">
        <f>AVERAGE(O20:O22)</f>
        <v>170</v>
      </c>
    </row>
    <row r="23" spans="1:20" ht="16" thickTop="1" x14ac:dyDescent="0.35">
      <c r="A23" s="590" t="s">
        <v>16</v>
      </c>
      <c r="B23" s="476" t="str">
        <f>Teams!C12</f>
        <v>Straková Irena</v>
      </c>
      <c r="C23" s="476" t="str">
        <f>Teams!D12</f>
        <v>CZE</v>
      </c>
      <c r="D23" s="345">
        <v>180</v>
      </c>
      <c r="E23" s="477">
        <f>Teams!J12/4</f>
        <v>8</v>
      </c>
      <c r="F23" s="477">
        <f>Teams!E12</f>
        <v>0</v>
      </c>
      <c r="G23" s="478">
        <f t="shared" si="2"/>
        <v>188</v>
      </c>
      <c r="H23" s="90">
        <f>SUM(D23:F25)</f>
        <v>545</v>
      </c>
      <c r="I23" s="91"/>
      <c r="L23" s="590" t="s">
        <v>118</v>
      </c>
      <c r="M23" s="476" t="s">
        <v>142</v>
      </c>
      <c r="N23" s="476" t="s">
        <v>238</v>
      </c>
      <c r="O23" s="345">
        <v>192</v>
      </c>
      <c r="P23" s="477">
        <v>0</v>
      </c>
      <c r="Q23" s="477">
        <v>8</v>
      </c>
      <c r="R23" s="478">
        <f t="shared" si="3"/>
        <v>200</v>
      </c>
      <c r="S23" s="90">
        <f>SUM(O23:Q25)</f>
        <v>521</v>
      </c>
      <c r="T23" s="91"/>
    </row>
    <row r="24" spans="1:20" ht="15.5" x14ac:dyDescent="0.35">
      <c r="A24" s="588"/>
      <c r="B24" s="129" t="str">
        <f>Teams!C13</f>
        <v>Liebichová  Ingrid</v>
      </c>
      <c r="C24" s="129" t="str">
        <f>Teams!D13</f>
        <v>CZE</v>
      </c>
      <c r="D24" s="350">
        <v>181</v>
      </c>
      <c r="E24" s="350">
        <f>Teams!J13/4</f>
        <v>8</v>
      </c>
      <c r="F24" s="350">
        <f>Teams!E13</f>
        <v>0</v>
      </c>
      <c r="G24" s="479">
        <f t="shared" si="2"/>
        <v>189</v>
      </c>
      <c r="H24" s="59">
        <f>SUM(D23:F25)</f>
        <v>545</v>
      </c>
      <c r="I24" s="81"/>
      <c r="L24" s="588"/>
      <c r="M24" s="129" t="s">
        <v>138</v>
      </c>
      <c r="N24" s="129" t="s">
        <v>238</v>
      </c>
      <c r="O24" s="350">
        <v>129</v>
      </c>
      <c r="P24" s="350">
        <v>0</v>
      </c>
      <c r="Q24" s="350">
        <v>8</v>
      </c>
      <c r="R24" s="479">
        <f t="shared" si="3"/>
        <v>137</v>
      </c>
      <c r="S24" s="59">
        <f>SUM(O23:Q25)</f>
        <v>521</v>
      </c>
      <c r="T24" s="81"/>
    </row>
    <row r="25" spans="1:20" ht="16" thickBot="1" x14ac:dyDescent="0.4">
      <c r="A25" s="589"/>
      <c r="B25" s="245" t="str">
        <f>Teams!C14</f>
        <v>Marešová Jana</v>
      </c>
      <c r="C25" s="245" t="str">
        <f>Teams!D14</f>
        <v>CZE</v>
      </c>
      <c r="D25" s="480">
        <v>157</v>
      </c>
      <c r="E25" s="480">
        <f>Teams!J14/4</f>
        <v>8</v>
      </c>
      <c r="F25" s="480">
        <f>Teams!E14</f>
        <v>3</v>
      </c>
      <c r="G25" s="481">
        <f t="shared" si="2"/>
        <v>168</v>
      </c>
      <c r="H25" s="85">
        <f>SUM(D23:F25)</f>
        <v>545</v>
      </c>
      <c r="I25" s="86">
        <f>AVERAGE(D23:D25)</f>
        <v>172.66666666666666</v>
      </c>
      <c r="L25" s="589"/>
      <c r="M25" s="245" t="s">
        <v>139</v>
      </c>
      <c r="N25" s="245" t="s">
        <v>238</v>
      </c>
      <c r="O25" s="480">
        <v>168</v>
      </c>
      <c r="P25" s="480">
        <v>8</v>
      </c>
      <c r="Q25" s="480">
        <v>8</v>
      </c>
      <c r="R25" s="481">
        <f t="shared" si="3"/>
        <v>184</v>
      </c>
      <c r="S25" s="85">
        <f>SUM(O23:Q25)</f>
        <v>521</v>
      </c>
      <c r="T25" s="86">
        <f>AVERAGE(O23:O25)</f>
        <v>163</v>
      </c>
    </row>
    <row r="26" spans="1:20" ht="15" thickTop="1" x14ac:dyDescent="0.35"/>
    <row r="29" spans="1:20" ht="15" thickBot="1" x14ac:dyDescent="0.4"/>
    <row r="30" spans="1:20" ht="49.9" customHeight="1" thickBot="1" x14ac:dyDescent="0.4">
      <c r="L30" s="574" t="s">
        <v>218</v>
      </c>
      <c r="M30" s="575"/>
      <c r="N30" s="576"/>
    </row>
    <row r="31" spans="1:20" ht="10.15" customHeight="1" x14ac:dyDescent="0.35">
      <c r="L31" s="577"/>
      <c r="M31" s="580" t="s">
        <v>1</v>
      </c>
      <c r="N31" s="583" t="s">
        <v>2</v>
      </c>
    </row>
    <row r="32" spans="1:20" ht="10.15" customHeight="1" x14ac:dyDescent="0.35">
      <c r="L32" s="578"/>
      <c r="M32" s="581"/>
      <c r="N32" s="584"/>
    </row>
    <row r="33" spans="12:14" ht="10.15" customHeight="1" x14ac:dyDescent="0.35">
      <c r="L33" s="578"/>
      <c r="M33" s="581"/>
      <c r="N33" s="584"/>
    </row>
    <row r="34" spans="12:14" ht="10.15" customHeight="1" thickBot="1" x14ac:dyDescent="0.4">
      <c r="L34" s="579"/>
      <c r="M34" s="582"/>
      <c r="N34" s="585"/>
    </row>
    <row r="35" spans="12:14" ht="16.899999999999999" customHeight="1" x14ac:dyDescent="0.35">
      <c r="L35" s="571" t="s">
        <v>14</v>
      </c>
      <c r="M35" s="244" t="s">
        <v>171</v>
      </c>
      <c r="N35" s="244" t="s">
        <v>238</v>
      </c>
    </row>
    <row r="36" spans="12:14" ht="16.899999999999999" customHeight="1" x14ac:dyDescent="0.35">
      <c r="L36" s="572"/>
      <c r="M36" s="129" t="s">
        <v>169</v>
      </c>
      <c r="N36" s="129" t="s">
        <v>238</v>
      </c>
    </row>
    <row r="37" spans="12:14" ht="16.899999999999999" customHeight="1" thickBot="1" x14ac:dyDescent="0.4">
      <c r="L37" s="573"/>
      <c r="M37" s="245" t="s">
        <v>170</v>
      </c>
      <c r="N37" s="245" t="s">
        <v>238</v>
      </c>
    </row>
    <row r="38" spans="12:14" ht="16.899999999999999" customHeight="1" x14ac:dyDescent="0.35">
      <c r="L38" s="571" t="s">
        <v>15</v>
      </c>
      <c r="M38" s="77" t="s">
        <v>140</v>
      </c>
      <c r="N38" s="226" t="s">
        <v>137</v>
      </c>
    </row>
    <row r="39" spans="12:14" ht="16.899999999999999" customHeight="1" x14ac:dyDescent="0.35">
      <c r="L39" s="572"/>
      <c r="M39" s="51" t="s">
        <v>167</v>
      </c>
      <c r="N39" s="224" t="s">
        <v>241</v>
      </c>
    </row>
    <row r="40" spans="12:14" ht="16.899999999999999" customHeight="1" thickBot="1" x14ac:dyDescent="0.4">
      <c r="L40" s="573"/>
      <c r="M40" s="52" t="s">
        <v>143</v>
      </c>
      <c r="N40" s="225" t="s">
        <v>114</v>
      </c>
    </row>
    <row r="41" spans="12:14" ht="16.899999999999999" customHeight="1" x14ac:dyDescent="0.35">
      <c r="L41" s="571" t="s">
        <v>16</v>
      </c>
      <c r="M41" s="77" t="s">
        <v>142</v>
      </c>
      <c r="N41" s="226" t="s">
        <v>238</v>
      </c>
    </row>
    <row r="42" spans="12:14" ht="16.899999999999999" customHeight="1" x14ac:dyDescent="0.35">
      <c r="L42" s="572"/>
      <c r="M42" s="51" t="s">
        <v>138</v>
      </c>
      <c r="N42" s="224" t="s">
        <v>238</v>
      </c>
    </row>
    <row r="43" spans="12:14" ht="16.899999999999999" customHeight="1" thickBot="1" x14ac:dyDescent="0.4">
      <c r="L43" s="573"/>
      <c r="M43" s="52" t="s">
        <v>139</v>
      </c>
      <c r="N43" s="225" t="s">
        <v>238</v>
      </c>
    </row>
    <row r="44" spans="12:14" ht="16.899999999999999" customHeight="1" x14ac:dyDescent="0.35">
      <c r="L44" s="571" t="s">
        <v>17</v>
      </c>
      <c r="M44" s="77" t="s">
        <v>148</v>
      </c>
      <c r="N44" s="226" t="s">
        <v>137</v>
      </c>
    </row>
    <row r="45" spans="12:14" ht="16.899999999999999" customHeight="1" x14ac:dyDescent="0.35">
      <c r="L45" s="572"/>
      <c r="M45" s="51" t="s">
        <v>242</v>
      </c>
      <c r="N45" s="224" t="s">
        <v>137</v>
      </c>
    </row>
    <row r="46" spans="12:14" ht="16.899999999999999" customHeight="1" thickBot="1" x14ac:dyDescent="0.4">
      <c r="L46" s="573"/>
      <c r="M46" s="52" t="s">
        <v>157</v>
      </c>
      <c r="N46" s="225" t="s">
        <v>137</v>
      </c>
    </row>
  </sheetData>
  <mergeCells count="56">
    <mergeCell ref="L20:L22"/>
    <mergeCell ref="L23:L25"/>
    <mergeCell ref="A6:A8"/>
    <mergeCell ref="A9:A11"/>
    <mergeCell ref="A15:I15"/>
    <mergeCell ref="L6:L8"/>
    <mergeCell ref="L9:L11"/>
    <mergeCell ref="L15:T15"/>
    <mergeCell ref="L16:L19"/>
    <mergeCell ref="N16:N19"/>
    <mergeCell ref="O16:O19"/>
    <mergeCell ref="P16:P19"/>
    <mergeCell ref="S16:S19"/>
    <mergeCell ref="Q16:Q19"/>
    <mergeCell ref="T16:T19"/>
    <mergeCell ref="R16:R19"/>
    <mergeCell ref="L1:T1"/>
    <mergeCell ref="L2:L5"/>
    <mergeCell ref="M2:M5"/>
    <mergeCell ref="N2:N5"/>
    <mergeCell ref="O2:O5"/>
    <mergeCell ref="P2:P5"/>
    <mergeCell ref="Q2:Q5"/>
    <mergeCell ref="R2:R5"/>
    <mergeCell ref="S2:S5"/>
    <mergeCell ref="T2:T5"/>
    <mergeCell ref="A1:I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20:A22"/>
    <mergeCell ref="A23:A25"/>
    <mergeCell ref="A16:A19"/>
    <mergeCell ref="B16:B19"/>
    <mergeCell ref="C16:C19"/>
    <mergeCell ref="I16:I19"/>
    <mergeCell ref="M16:M19"/>
    <mergeCell ref="E16:E19"/>
    <mergeCell ref="D16:D19"/>
    <mergeCell ref="F16:F19"/>
    <mergeCell ref="G16:G19"/>
    <mergeCell ref="H16:H19"/>
    <mergeCell ref="L44:L46"/>
    <mergeCell ref="L35:L37"/>
    <mergeCell ref="L38:L40"/>
    <mergeCell ref="L41:L43"/>
    <mergeCell ref="L30:N30"/>
    <mergeCell ref="L31:L34"/>
    <mergeCell ref="M31:M34"/>
    <mergeCell ref="N31:N34"/>
  </mergeCells>
  <conditionalFormatting sqref="A9 A6">
    <cfRule type="cellIs" dxfId="129" priority="29" stopIfTrue="1" operator="between">
      <formula>200</formula>
      <formula>219</formula>
    </cfRule>
    <cfRule type="cellIs" dxfId="128" priority="30" stopIfTrue="1" operator="between">
      <formula>220</formula>
      <formula>249</formula>
    </cfRule>
    <cfRule type="cellIs" dxfId="127" priority="31" stopIfTrue="1" operator="between">
      <formula>250</formula>
      <formula>300</formula>
    </cfRule>
  </conditionalFormatting>
  <conditionalFormatting sqref="A23 A20">
    <cfRule type="cellIs" dxfId="126" priority="26" stopIfTrue="1" operator="between">
      <formula>200</formula>
      <formula>219</formula>
    </cfRule>
    <cfRule type="cellIs" dxfId="125" priority="27" stopIfTrue="1" operator="between">
      <formula>220</formula>
      <formula>249</formula>
    </cfRule>
    <cfRule type="cellIs" dxfId="124" priority="28" stopIfTrue="1" operator="between">
      <formula>250</formula>
      <formula>300</formula>
    </cfRule>
  </conditionalFormatting>
  <conditionalFormatting sqref="L9 L6">
    <cfRule type="cellIs" dxfId="123" priority="23" stopIfTrue="1" operator="between">
      <formula>200</formula>
      <formula>219</formula>
    </cfRule>
    <cfRule type="cellIs" dxfId="122" priority="24" stopIfTrue="1" operator="between">
      <formula>220</formula>
      <formula>249</formula>
    </cfRule>
    <cfRule type="cellIs" dxfId="121" priority="25" stopIfTrue="1" operator="between">
      <formula>250</formula>
      <formula>300</formula>
    </cfRule>
  </conditionalFormatting>
  <conditionalFormatting sqref="L23 L20">
    <cfRule type="cellIs" dxfId="120" priority="20" stopIfTrue="1" operator="between">
      <formula>200</formula>
      <formula>219</formula>
    </cfRule>
    <cfRule type="cellIs" dxfId="119" priority="21" stopIfTrue="1" operator="between">
      <formula>220</formula>
      <formula>249</formula>
    </cfRule>
    <cfRule type="cellIs" dxfId="118" priority="22" stopIfTrue="1" operator="between">
      <formula>250</formula>
      <formula>300</formula>
    </cfRule>
  </conditionalFormatting>
  <conditionalFormatting sqref="L35">
    <cfRule type="cellIs" dxfId="117" priority="17" stopIfTrue="1" operator="between">
      <formula>200</formula>
      <formula>219</formula>
    </cfRule>
    <cfRule type="cellIs" dxfId="116" priority="18" stopIfTrue="1" operator="between">
      <formula>220</formula>
      <formula>249</formula>
    </cfRule>
    <cfRule type="cellIs" dxfId="115" priority="19" stopIfTrue="1" operator="between">
      <formula>250</formula>
      <formula>300</formula>
    </cfRule>
  </conditionalFormatting>
  <conditionalFormatting sqref="D6:D11">
    <cfRule type="cellIs" dxfId="114" priority="14" stopIfTrue="1" operator="between">
      <formula>200</formula>
      <formula>219</formula>
    </cfRule>
    <cfRule type="cellIs" dxfId="113" priority="15" stopIfTrue="1" operator="between">
      <formula>220</formula>
      <formula>249</formula>
    </cfRule>
    <cfRule type="cellIs" dxfId="112" priority="16" stopIfTrue="1" operator="between">
      <formula>250</formula>
      <formula>300</formula>
    </cfRule>
  </conditionalFormatting>
  <conditionalFormatting sqref="D6:D11">
    <cfRule type="cellIs" dxfId="111" priority="13" operator="equal">
      <formula>300</formula>
    </cfRule>
  </conditionalFormatting>
  <conditionalFormatting sqref="O6:O11">
    <cfRule type="cellIs" dxfId="110" priority="10" stopIfTrue="1" operator="between">
      <formula>200</formula>
      <formula>219</formula>
    </cfRule>
    <cfRule type="cellIs" dxfId="109" priority="11" stopIfTrue="1" operator="between">
      <formula>220</formula>
      <formula>249</formula>
    </cfRule>
    <cfRule type="cellIs" dxfId="108" priority="12" stopIfTrue="1" operator="between">
      <formula>250</formula>
      <formula>300</formula>
    </cfRule>
  </conditionalFormatting>
  <conditionalFormatting sqref="O6:O11">
    <cfRule type="cellIs" dxfId="107" priority="9" operator="equal">
      <formula>300</formula>
    </cfRule>
  </conditionalFormatting>
  <conditionalFormatting sqref="D20:D25">
    <cfRule type="cellIs" dxfId="106" priority="6" stopIfTrue="1" operator="between">
      <formula>200</formula>
      <formula>219</formula>
    </cfRule>
    <cfRule type="cellIs" dxfId="105" priority="7" stopIfTrue="1" operator="between">
      <formula>220</formula>
      <formula>249</formula>
    </cfRule>
    <cfRule type="cellIs" dxfId="104" priority="8" stopIfTrue="1" operator="between">
      <formula>250</formula>
      <formula>300</formula>
    </cfRule>
  </conditionalFormatting>
  <conditionalFormatting sqref="D20:D25">
    <cfRule type="cellIs" dxfId="103" priority="5" operator="equal">
      <formula>300</formula>
    </cfRule>
  </conditionalFormatting>
  <conditionalFormatting sqref="O20:O25">
    <cfRule type="cellIs" dxfId="102" priority="2" stopIfTrue="1" operator="between">
      <formula>200</formula>
      <formula>219</formula>
    </cfRule>
    <cfRule type="cellIs" dxfId="101" priority="3" stopIfTrue="1" operator="between">
      <formula>220</formula>
      <formula>249</formula>
    </cfRule>
    <cfRule type="cellIs" dxfId="100" priority="4" stopIfTrue="1" operator="between">
      <formula>250</formula>
      <formula>300</formula>
    </cfRule>
  </conditionalFormatting>
  <conditionalFormatting sqref="O20:O25">
    <cfRule type="cellIs" dxfId="99" priority="1" operator="equal">
      <formula>300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33"/>
  <sheetViews>
    <sheetView tabSelected="1" zoomScale="110" zoomScaleNormal="110" workbookViewId="0">
      <selection sqref="A1:A3"/>
    </sheetView>
  </sheetViews>
  <sheetFormatPr defaultRowHeight="14.5" x14ac:dyDescent="0.35"/>
  <cols>
    <col min="1" max="1" width="28.7265625" customWidth="1"/>
    <col min="2" max="7" width="8.7265625" customWidth="1"/>
    <col min="8" max="10" width="10.81640625" customWidth="1"/>
    <col min="12" max="12" width="22.7265625" customWidth="1"/>
    <col min="14" max="14" width="21.26953125" customWidth="1"/>
  </cols>
  <sheetData>
    <row r="1" spans="1:12" ht="14.5" customHeight="1" x14ac:dyDescent="0.35">
      <c r="A1" s="506" t="s">
        <v>1</v>
      </c>
      <c r="B1" s="506" t="s">
        <v>3</v>
      </c>
      <c r="C1" s="506" t="s">
        <v>4</v>
      </c>
      <c r="D1" s="506" t="s">
        <v>5</v>
      </c>
      <c r="E1" s="506" t="s">
        <v>6</v>
      </c>
      <c r="F1" s="506" t="s">
        <v>7</v>
      </c>
      <c r="G1" s="506" t="s">
        <v>8</v>
      </c>
    </row>
    <row r="2" spans="1:12" x14ac:dyDescent="0.35">
      <c r="A2" s="506"/>
      <c r="B2" s="506"/>
      <c r="C2" s="506"/>
      <c r="D2" s="506"/>
      <c r="E2" s="506"/>
      <c r="F2" s="506"/>
      <c r="G2" s="506"/>
    </row>
    <row r="3" spans="1:12" ht="15" thickBot="1" x14ac:dyDescent="0.4">
      <c r="A3" s="506"/>
      <c r="B3" s="506"/>
      <c r="C3" s="506"/>
      <c r="D3" s="506"/>
      <c r="E3" s="506"/>
      <c r="F3" s="506"/>
      <c r="G3" s="506"/>
    </row>
    <row r="4" spans="1:12" ht="15.75" customHeight="1" thickTop="1" x14ac:dyDescent="0.35">
      <c r="A4" s="427" t="s">
        <v>170</v>
      </c>
      <c r="B4" s="88">
        <v>204</v>
      </c>
      <c r="C4" s="88">
        <v>176</v>
      </c>
      <c r="D4" s="88">
        <v>207</v>
      </c>
      <c r="E4" s="88">
        <v>205</v>
      </c>
      <c r="F4" s="88">
        <v>164</v>
      </c>
      <c r="G4" s="88">
        <v>200</v>
      </c>
      <c r="H4" t="s">
        <v>264</v>
      </c>
    </row>
    <row r="5" spans="1:12" ht="15.75" customHeight="1" x14ac:dyDescent="0.35">
      <c r="A5" s="428" t="s">
        <v>170</v>
      </c>
      <c r="B5" s="39">
        <v>200</v>
      </c>
      <c r="C5" s="39">
        <v>165</v>
      </c>
      <c r="D5" s="39">
        <v>203</v>
      </c>
      <c r="E5" s="39">
        <v>192</v>
      </c>
      <c r="F5" s="39">
        <v>156</v>
      </c>
      <c r="G5" s="39">
        <v>192</v>
      </c>
      <c r="H5" t="s">
        <v>265</v>
      </c>
    </row>
    <row r="6" spans="1:12" ht="15.75" customHeight="1" thickBot="1" x14ac:dyDescent="0.4">
      <c r="A6" s="429" t="s">
        <v>170</v>
      </c>
      <c r="B6" s="83">
        <v>195</v>
      </c>
      <c r="C6" s="83">
        <v>161</v>
      </c>
      <c r="D6" s="83">
        <v>213</v>
      </c>
      <c r="E6" s="83">
        <v>195</v>
      </c>
      <c r="F6" s="83"/>
      <c r="G6" s="83"/>
      <c r="H6" t="s">
        <v>266</v>
      </c>
    </row>
    <row r="7" spans="1:12" ht="15.75" customHeight="1" thickTop="1" x14ac:dyDescent="0.35">
      <c r="A7" s="434" t="s">
        <v>139</v>
      </c>
      <c r="B7" s="38">
        <v>127</v>
      </c>
      <c r="C7" s="38">
        <v>140</v>
      </c>
      <c r="D7" s="38">
        <v>225</v>
      </c>
      <c r="E7" s="38">
        <v>168</v>
      </c>
      <c r="F7" s="38">
        <v>181</v>
      </c>
      <c r="G7" s="38">
        <v>178</v>
      </c>
      <c r="H7" t="s">
        <v>264</v>
      </c>
    </row>
    <row r="8" spans="1:12" ht="15.75" customHeight="1" x14ac:dyDescent="0.35">
      <c r="A8" s="431" t="s">
        <v>139</v>
      </c>
      <c r="B8" s="39">
        <v>178</v>
      </c>
      <c r="C8" s="39">
        <v>160</v>
      </c>
      <c r="D8" s="39">
        <v>184</v>
      </c>
      <c r="E8" s="39">
        <v>137</v>
      </c>
      <c r="F8" s="39">
        <v>178</v>
      </c>
      <c r="G8" s="39">
        <v>175</v>
      </c>
      <c r="H8" t="s">
        <v>265</v>
      </c>
    </row>
    <row r="9" spans="1:12" ht="15.75" customHeight="1" thickBot="1" x14ac:dyDescent="0.4">
      <c r="A9" s="429" t="s">
        <v>139</v>
      </c>
      <c r="B9" s="83">
        <v>179</v>
      </c>
      <c r="C9" s="83">
        <v>196</v>
      </c>
      <c r="D9" s="83">
        <v>186</v>
      </c>
      <c r="E9" s="83">
        <v>171</v>
      </c>
      <c r="F9" s="83"/>
      <c r="G9" s="83"/>
      <c r="H9" t="s">
        <v>266</v>
      </c>
    </row>
    <row r="10" spans="1:12" ht="15.75" customHeight="1" thickTop="1" x14ac:dyDescent="0.35">
      <c r="A10" s="421" t="s">
        <v>195</v>
      </c>
      <c r="B10" s="88">
        <v>201</v>
      </c>
      <c r="C10" s="88">
        <v>192</v>
      </c>
      <c r="D10" s="88">
        <v>183</v>
      </c>
      <c r="E10" s="88">
        <v>203</v>
      </c>
      <c r="F10" s="88">
        <v>150</v>
      </c>
      <c r="G10" s="88">
        <v>179</v>
      </c>
      <c r="H10" t="s">
        <v>264</v>
      </c>
    </row>
    <row r="11" spans="1:12" ht="15.75" customHeight="1" x14ac:dyDescent="0.35">
      <c r="A11" s="431" t="s">
        <v>195</v>
      </c>
      <c r="B11" s="39">
        <v>157</v>
      </c>
      <c r="C11" s="39">
        <v>170</v>
      </c>
      <c r="D11" s="39">
        <v>177</v>
      </c>
      <c r="E11" s="39">
        <v>171</v>
      </c>
      <c r="F11" s="39">
        <v>214</v>
      </c>
      <c r="G11" s="39">
        <v>181</v>
      </c>
      <c r="H11" t="s">
        <v>265</v>
      </c>
    </row>
    <row r="12" spans="1:12" ht="15.75" customHeight="1" thickBot="1" x14ac:dyDescent="0.4">
      <c r="A12" s="433" t="s">
        <v>195</v>
      </c>
      <c r="B12" s="83">
        <v>143</v>
      </c>
      <c r="C12" s="83">
        <v>200</v>
      </c>
      <c r="D12" s="83">
        <v>200</v>
      </c>
      <c r="E12" s="83">
        <v>178</v>
      </c>
      <c r="F12" s="83"/>
      <c r="G12" s="83"/>
      <c r="H12" t="s">
        <v>266</v>
      </c>
    </row>
    <row r="13" spans="1:12" ht="15.75" customHeight="1" thickTop="1" x14ac:dyDescent="0.35">
      <c r="A13" s="430" t="s">
        <v>185</v>
      </c>
      <c r="B13" s="88">
        <v>192</v>
      </c>
      <c r="C13" s="88">
        <v>182</v>
      </c>
      <c r="D13" s="88">
        <v>225</v>
      </c>
      <c r="E13" s="88">
        <v>190</v>
      </c>
      <c r="F13" s="88">
        <v>160</v>
      </c>
      <c r="G13" s="88">
        <v>176</v>
      </c>
      <c r="H13" t="s">
        <v>264</v>
      </c>
      <c r="L13" s="467"/>
    </row>
    <row r="14" spans="1:12" ht="15.75" customHeight="1" x14ac:dyDescent="0.35">
      <c r="A14" s="431" t="s">
        <v>185</v>
      </c>
      <c r="B14" s="39">
        <v>159</v>
      </c>
      <c r="C14" s="39">
        <v>205</v>
      </c>
      <c r="D14" s="39">
        <v>208</v>
      </c>
      <c r="E14" s="39">
        <v>162</v>
      </c>
      <c r="F14" s="39">
        <v>156</v>
      </c>
      <c r="G14" s="39">
        <v>180</v>
      </c>
      <c r="H14" t="s">
        <v>265</v>
      </c>
    </row>
    <row r="15" spans="1:12" ht="15.75" customHeight="1" thickBot="1" x14ac:dyDescent="0.4">
      <c r="A15" s="429" t="s">
        <v>185</v>
      </c>
      <c r="B15" s="83">
        <v>187</v>
      </c>
      <c r="C15" s="83">
        <v>217</v>
      </c>
      <c r="D15" s="83">
        <v>176</v>
      </c>
      <c r="E15" s="83">
        <v>189</v>
      </c>
      <c r="F15" s="83"/>
      <c r="G15" s="83"/>
      <c r="H15" t="s">
        <v>266</v>
      </c>
    </row>
    <row r="16" spans="1:12" ht="15.75" customHeight="1" thickTop="1" x14ac:dyDescent="0.35">
      <c r="A16" s="430" t="s">
        <v>172</v>
      </c>
      <c r="B16" s="88">
        <v>148</v>
      </c>
      <c r="C16" s="88">
        <v>201</v>
      </c>
      <c r="D16" s="88">
        <v>205</v>
      </c>
      <c r="E16" s="88">
        <v>136</v>
      </c>
      <c r="F16" s="88">
        <v>201</v>
      </c>
      <c r="G16" s="88">
        <v>182</v>
      </c>
      <c r="H16" t="s">
        <v>264</v>
      </c>
    </row>
    <row r="17" spans="1:8" ht="15.75" customHeight="1" x14ac:dyDescent="0.35">
      <c r="A17" s="428" t="s">
        <v>172</v>
      </c>
      <c r="B17" s="39">
        <v>158</v>
      </c>
      <c r="C17" s="39">
        <v>190</v>
      </c>
      <c r="D17" s="39">
        <v>189</v>
      </c>
      <c r="E17" s="39">
        <v>193</v>
      </c>
      <c r="F17" s="39">
        <v>192</v>
      </c>
      <c r="G17" s="39">
        <v>200</v>
      </c>
      <c r="H17" t="s">
        <v>265</v>
      </c>
    </row>
    <row r="18" spans="1:8" ht="15.75" customHeight="1" thickBot="1" x14ac:dyDescent="0.4">
      <c r="A18" s="433" t="s">
        <v>172</v>
      </c>
      <c r="B18" s="83">
        <v>148</v>
      </c>
      <c r="C18" s="83">
        <v>158</v>
      </c>
      <c r="D18" s="83">
        <v>171</v>
      </c>
      <c r="E18" s="83">
        <v>159</v>
      </c>
      <c r="F18" s="83"/>
      <c r="G18" s="83"/>
      <c r="H18" t="s">
        <v>266</v>
      </c>
    </row>
    <row r="19" spans="1:8" ht="15.75" customHeight="1" thickTop="1" x14ac:dyDescent="0.35">
      <c r="A19" s="434" t="s">
        <v>142</v>
      </c>
      <c r="B19" s="88">
        <v>110</v>
      </c>
      <c r="C19" s="88">
        <v>149</v>
      </c>
      <c r="D19" s="88">
        <v>157</v>
      </c>
      <c r="E19" s="88">
        <v>180</v>
      </c>
      <c r="F19" s="88">
        <v>112</v>
      </c>
      <c r="G19" s="88">
        <v>165</v>
      </c>
      <c r="H19" t="s">
        <v>264</v>
      </c>
    </row>
    <row r="20" spans="1:8" ht="15.75" customHeight="1" x14ac:dyDescent="0.35">
      <c r="A20" s="431" t="s">
        <v>142</v>
      </c>
      <c r="B20" s="39">
        <v>170</v>
      </c>
      <c r="C20" s="39">
        <v>189</v>
      </c>
      <c r="D20" s="39">
        <v>171</v>
      </c>
      <c r="E20" s="39">
        <v>180</v>
      </c>
      <c r="F20" s="39">
        <v>183</v>
      </c>
      <c r="G20" s="39">
        <v>207</v>
      </c>
      <c r="H20" t="s">
        <v>265</v>
      </c>
    </row>
    <row r="21" spans="1:8" ht="15.75" customHeight="1" thickBot="1" x14ac:dyDescent="0.4">
      <c r="A21" s="433" t="s">
        <v>142</v>
      </c>
      <c r="B21" s="83">
        <v>201</v>
      </c>
      <c r="C21" s="83">
        <v>206</v>
      </c>
      <c r="D21" s="83">
        <v>192</v>
      </c>
      <c r="E21" s="83">
        <v>166</v>
      </c>
      <c r="F21" s="83"/>
      <c r="G21" s="83"/>
      <c r="H21" t="s">
        <v>266</v>
      </c>
    </row>
    <row r="22" spans="1:8" ht="15.75" customHeight="1" thickTop="1" x14ac:dyDescent="0.35">
      <c r="A22" s="430" t="s">
        <v>155</v>
      </c>
      <c r="B22" s="88">
        <v>147</v>
      </c>
      <c r="C22" s="88">
        <v>210</v>
      </c>
      <c r="D22" s="88">
        <v>144</v>
      </c>
      <c r="E22" s="88">
        <v>180</v>
      </c>
      <c r="F22" s="88">
        <v>163</v>
      </c>
      <c r="G22" s="88">
        <v>145</v>
      </c>
      <c r="H22" t="s">
        <v>264</v>
      </c>
    </row>
    <row r="23" spans="1:8" ht="15.75" customHeight="1" x14ac:dyDescent="0.35">
      <c r="A23" s="431" t="s">
        <v>155</v>
      </c>
      <c r="B23" s="39">
        <v>192</v>
      </c>
      <c r="C23" s="39">
        <v>165</v>
      </c>
      <c r="D23" s="39">
        <v>167</v>
      </c>
      <c r="E23" s="39">
        <v>177</v>
      </c>
      <c r="F23" s="39">
        <v>179</v>
      </c>
      <c r="G23" s="39">
        <v>155</v>
      </c>
      <c r="H23" t="s">
        <v>265</v>
      </c>
    </row>
    <row r="24" spans="1:8" ht="15.75" customHeight="1" thickBot="1" x14ac:dyDescent="0.4">
      <c r="A24" s="433" t="s">
        <v>155</v>
      </c>
      <c r="B24" s="83">
        <v>153</v>
      </c>
      <c r="C24" s="83">
        <v>176</v>
      </c>
      <c r="D24" s="83">
        <v>163</v>
      </c>
      <c r="E24" s="83">
        <v>165</v>
      </c>
      <c r="F24" s="83"/>
      <c r="G24" s="83"/>
      <c r="H24" t="s">
        <v>266</v>
      </c>
    </row>
    <row r="25" spans="1:8" ht="15.75" customHeight="1" thickTop="1" x14ac:dyDescent="0.35">
      <c r="A25" s="430" t="s">
        <v>169</v>
      </c>
      <c r="B25" s="88">
        <v>169</v>
      </c>
      <c r="C25" s="88">
        <v>178</v>
      </c>
      <c r="D25" s="88">
        <v>171</v>
      </c>
      <c r="E25" s="88">
        <v>166</v>
      </c>
      <c r="F25" s="88">
        <v>139</v>
      </c>
      <c r="G25" s="88">
        <v>169</v>
      </c>
      <c r="H25" t="s">
        <v>264</v>
      </c>
    </row>
    <row r="26" spans="1:8" ht="15.75" customHeight="1" x14ac:dyDescent="0.35">
      <c r="A26" s="431" t="s">
        <v>169</v>
      </c>
      <c r="B26" s="39">
        <v>180</v>
      </c>
      <c r="C26" s="39">
        <v>177</v>
      </c>
      <c r="D26" s="39">
        <v>173</v>
      </c>
      <c r="E26" s="39">
        <v>211</v>
      </c>
      <c r="F26" s="39">
        <v>188</v>
      </c>
      <c r="G26" s="39">
        <v>159</v>
      </c>
      <c r="H26" t="s">
        <v>265</v>
      </c>
    </row>
    <row r="27" spans="1:8" ht="15.75" customHeight="1" thickBot="1" x14ac:dyDescent="0.4">
      <c r="A27" s="429" t="s">
        <v>169</v>
      </c>
      <c r="B27" s="83">
        <v>170</v>
      </c>
      <c r="C27" s="83">
        <v>149</v>
      </c>
      <c r="D27" s="83">
        <v>167</v>
      </c>
      <c r="E27" s="83">
        <v>159</v>
      </c>
      <c r="F27" s="128"/>
      <c r="G27" s="83"/>
      <c r="H27" t="s">
        <v>266</v>
      </c>
    </row>
    <row r="28" spans="1:8" ht="15.75" customHeight="1" thickTop="1" x14ac:dyDescent="0.35">
      <c r="A28" s="434" t="s">
        <v>190</v>
      </c>
      <c r="B28" s="88">
        <v>107</v>
      </c>
      <c r="C28" s="88">
        <v>165</v>
      </c>
      <c r="D28" s="88">
        <v>158</v>
      </c>
      <c r="E28" s="88">
        <v>182</v>
      </c>
      <c r="F28" s="88">
        <v>157</v>
      </c>
      <c r="G28" s="88">
        <v>189</v>
      </c>
      <c r="H28" t="s">
        <v>264</v>
      </c>
    </row>
    <row r="29" spans="1:8" ht="15.75" customHeight="1" x14ac:dyDescent="0.35">
      <c r="A29" s="431" t="s">
        <v>190</v>
      </c>
      <c r="B29" s="39">
        <v>177</v>
      </c>
      <c r="C29" s="39">
        <v>176</v>
      </c>
      <c r="D29" s="39">
        <v>155</v>
      </c>
      <c r="E29" s="39">
        <v>180</v>
      </c>
      <c r="F29" s="39">
        <v>157</v>
      </c>
      <c r="G29" s="39">
        <v>141</v>
      </c>
      <c r="H29" t="s">
        <v>265</v>
      </c>
    </row>
    <row r="30" spans="1:8" ht="15.75" customHeight="1" thickBot="1" x14ac:dyDescent="0.4">
      <c r="A30" s="429" t="s">
        <v>190</v>
      </c>
      <c r="B30" s="83">
        <v>212</v>
      </c>
      <c r="C30" s="83">
        <v>185</v>
      </c>
      <c r="D30" s="83">
        <v>146</v>
      </c>
      <c r="E30" s="83">
        <v>124</v>
      </c>
      <c r="F30" s="83"/>
      <c r="G30" s="83"/>
      <c r="H30" t="s">
        <v>266</v>
      </c>
    </row>
    <row r="31" spans="1:8" ht="15.75" customHeight="1" thickTop="1" x14ac:dyDescent="0.35">
      <c r="A31" s="430" t="s">
        <v>164</v>
      </c>
      <c r="B31" s="88">
        <v>173</v>
      </c>
      <c r="C31" s="88">
        <v>157</v>
      </c>
      <c r="D31" s="88">
        <v>192</v>
      </c>
      <c r="E31" s="88">
        <v>190</v>
      </c>
      <c r="F31" s="88">
        <v>213</v>
      </c>
      <c r="G31" s="88">
        <v>166</v>
      </c>
      <c r="H31" t="s">
        <v>264</v>
      </c>
    </row>
    <row r="32" spans="1:8" ht="15.75" customHeight="1" x14ac:dyDescent="0.35">
      <c r="A32" s="432" t="s">
        <v>164</v>
      </c>
      <c r="B32" s="39">
        <v>193</v>
      </c>
      <c r="C32" s="39">
        <v>163</v>
      </c>
      <c r="D32" s="39">
        <v>193</v>
      </c>
      <c r="E32" s="39">
        <v>136</v>
      </c>
      <c r="F32" s="39">
        <v>140</v>
      </c>
      <c r="G32" s="39">
        <v>167</v>
      </c>
      <c r="H32" t="s">
        <v>265</v>
      </c>
    </row>
    <row r="33" spans="1:14" ht="15.75" customHeight="1" thickBot="1" x14ac:dyDescent="0.4">
      <c r="A33" s="429" t="s">
        <v>164</v>
      </c>
      <c r="B33" s="83">
        <v>156</v>
      </c>
      <c r="C33" s="83">
        <v>151</v>
      </c>
      <c r="D33" s="83">
        <v>145</v>
      </c>
      <c r="E33" s="83">
        <v>169</v>
      </c>
      <c r="F33" s="83"/>
      <c r="G33" s="83"/>
      <c r="H33" t="s">
        <v>266</v>
      </c>
    </row>
    <row r="34" spans="1:14" ht="15.75" customHeight="1" thickTop="1" x14ac:dyDescent="0.45">
      <c r="A34" s="430" t="s">
        <v>165</v>
      </c>
      <c r="B34" s="88">
        <v>160</v>
      </c>
      <c r="C34" s="88">
        <v>168</v>
      </c>
      <c r="D34" s="88">
        <v>161</v>
      </c>
      <c r="E34" s="88">
        <v>179</v>
      </c>
      <c r="F34" s="88">
        <v>203</v>
      </c>
      <c r="G34" s="88">
        <v>180</v>
      </c>
      <c r="H34" t="s">
        <v>264</v>
      </c>
      <c r="K34" s="387"/>
      <c r="L34" s="366"/>
      <c r="M34" s="366"/>
      <c r="N34" s="367"/>
    </row>
    <row r="35" spans="1:14" ht="15.75" customHeight="1" x14ac:dyDescent="0.45">
      <c r="A35" s="431" t="s">
        <v>165</v>
      </c>
      <c r="B35" s="39">
        <v>150</v>
      </c>
      <c r="C35" s="39">
        <v>151</v>
      </c>
      <c r="D35" s="39">
        <v>119</v>
      </c>
      <c r="E35" s="39">
        <v>165</v>
      </c>
      <c r="F35" s="39">
        <v>164</v>
      </c>
      <c r="G35" s="39">
        <v>213</v>
      </c>
      <c r="H35" t="s">
        <v>265</v>
      </c>
      <c r="K35" s="387"/>
      <c r="L35" s="370"/>
      <c r="M35" s="370"/>
      <c r="N35" s="367"/>
    </row>
    <row r="36" spans="1:14" ht="15.75" customHeight="1" thickBot="1" x14ac:dyDescent="0.5">
      <c r="A36" s="429" t="s">
        <v>165</v>
      </c>
      <c r="B36" s="83">
        <v>146</v>
      </c>
      <c r="C36" s="83">
        <v>176</v>
      </c>
      <c r="D36" s="83">
        <v>197</v>
      </c>
      <c r="E36" s="83">
        <v>157</v>
      </c>
      <c r="F36" s="83"/>
      <c r="G36" s="83"/>
      <c r="H36" t="s">
        <v>266</v>
      </c>
      <c r="K36" s="387"/>
      <c r="L36" s="370"/>
      <c r="M36" s="366"/>
      <c r="N36" s="367"/>
    </row>
    <row r="37" spans="1:14" ht="15.75" customHeight="1" thickTop="1" x14ac:dyDescent="0.45">
      <c r="A37" s="430" t="s">
        <v>193</v>
      </c>
      <c r="B37" s="88">
        <v>197</v>
      </c>
      <c r="C37" s="88">
        <v>162</v>
      </c>
      <c r="D37" s="88">
        <v>158</v>
      </c>
      <c r="E37" s="88">
        <v>137</v>
      </c>
      <c r="F37" s="88">
        <v>170</v>
      </c>
      <c r="G37" s="88">
        <v>203</v>
      </c>
      <c r="H37" t="s">
        <v>264</v>
      </c>
      <c r="K37" s="387"/>
      <c r="L37" s="366"/>
      <c r="M37" s="366"/>
      <c r="N37" s="367"/>
    </row>
    <row r="38" spans="1:14" ht="15.75" customHeight="1" x14ac:dyDescent="0.45">
      <c r="A38" s="428" t="s">
        <v>193</v>
      </c>
      <c r="B38" s="39">
        <v>141</v>
      </c>
      <c r="C38" s="39">
        <v>168</v>
      </c>
      <c r="D38" s="39">
        <v>117</v>
      </c>
      <c r="E38" s="39">
        <v>212</v>
      </c>
      <c r="F38" s="39">
        <v>171</v>
      </c>
      <c r="G38" s="39">
        <v>127</v>
      </c>
      <c r="H38" t="s">
        <v>265</v>
      </c>
      <c r="K38" s="387"/>
      <c r="L38" s="366"/>
      <c r="M38" s="366"/>
      <c r="N38" s="367"/>
    </row>
    <row r="39" spans="1:14" ht="15.75" customHeight="1" thickBot="1" x14ac:dyDescent="0.4">
      <c r="A39" s="429" t="s">
        <v>193</v>
      </c>
      <c r="B39" s="83">
        <v>150</v>
      </c>
      <c r="C39" s="83">
        <v>154</v>
      </c>
      <c r="D39" s="83">
        <v>127</v>
      </c>
      <c r="E39" s="83">
        <v>128</v>
      </c>
      <c r="F39" s="83"/>
      <c r="G39" s="83"/>
      <c r="H39" t="s">
        <v>266</v>
      </c>
    </row>
    <row r="40" spans="1:14" ht="15.75" customHeight="1" thickTop="1" x14ac:dyDescent="0.35">
      <c r="A40" s="434" t="s">
        <v>168</v>
      </c>
      <c r="B40" s="88">
        <v>171</v>
      </c>
      <c r="C40" s="88">
        <v>152</v>
      </c>
      <c r="D40" s="88">
        <v>164</v>
      </c>
      <c r="E40" s="88">
        <v>148</v>
      </c>
      <c r="F40" s="88">
        <v>155</v>
      </c>
      <c r="G40" s="88">
        <v>162</v>
      </c>
      <c r="H40" t="s">
        <v>264</v>
      </c>
    </row>
    <row r="41" spans="1:14" ht="15.75" customHeight="1" x14ac:dyDescent="0.35">
      <c r="A41" s="431" t="s">
        <v>168</v>
      </c>
      <c r="B41" s="39">
        <v>112</v>
      </c>
      <c r="C41" s="39">
        <v>165</v>
      </c>
      <c r="D41" s="39">
        <v>180</v>
      </c>
      <c r="E41" s="39">
        <v>147</v>
      </c>
      <c r="F41" s="39">
        <v>150</v>
      </c>
      <c r="G41" s="39">
        <v>168</v>
      </c>
      <c r="H41" t="s">
        <v>265</v>
      </c>
    </row>
    <row r="42" spans="1:14" ht="15.75" customHeight="1" thickBot="1" x14ac:dyDescent="0.4">
      <c r="A42" s="429" t="s">
        <v>168</v>
      </c>
      <c r="B42" s="83">
        <v>169</v>
      </c>
      <c r="C42" s="83">
        <v>183</v>
      </c>
      <c r="D42" s="83">
        <v>208</v>
      </c>
      <c r="E42" s="83">
        <v>169</v>
      </c>
      <c r="F42" s="83"/>
      <c r="G42" s="83"/>
      <c r="H42" t="s">
        <v>266</v>
      </c>
    </row>
    <row r="43" spans="1:14" ht="15.75" customHeight="1" thickTop="1" x14ac:dyDescent="0.35">
      <c r="A43" s="430" t="s">
        <v>160</v>
      </c>
      <c r="B43" s="38">
        <v>134</v>
      </c>
      <c r="C43" s="38">
        <v>160</v>
      </c>
      <c r="D43" s="38">
        <v>150</v>
      </c>
      <c r="E43" s="38">
        <v>101</v>
      </c>
      <c r="F43" s="38">
        <v>160</v>
      </c>
      <c r="G43" s="38">
        <v>153</v>
      </c>
      <c r="H43" t="s">
        <v>264</v>
      </c>
    </row>
    <row r="44" spans="1:14" ht="15.75" customHeight="1" x14ac:dyDescent="0.35">
      <c r="A44" s="436" t="s">
        <v>160</v>
      </c>
      <c r="B44" s="39">
        <v>145</v>
      </c>
      <c r="C44" s="39">
        <v>177</v>
      </c>
      <c r="D44" s="39">
        <v>158</v>
      </c>
      <c r="E44" s="39">
        <v>139</v>
      </c>
      <c r="F44" s="39">
        <v>131</v>
      </c>
      <c r="G44" s="39">
        <v>222</v>
      </c>
      <c r="H44" t="s">
        <v>265</v>
      </c>
    </row>
    <row r="45" spans="1:14" ht="15.75" customHeight="1" thickBot="1" x14ac:dyDescent="0.4">
      <c r="A45" s="437" t="s">
        <v>160</v>
      </c>
      <c r="B45" s="83">
        <v>127</v>
      </c>
      <c r="C45" s="83">
        <v>152</v>
      </c>
      <c r="D45" s="83">
        <v>212</v>
      </c>
      <c r="E45" s="83">
        <v>133</v>
      </c>
      <c r="F45" s="83"/>
      <c r="G45" s="83"/>
      <c r="H45" t="s">
        <v>266</v>
      </c>
    </row>
    <row r="46" spans="1:14" ht="15.75" customHeight="1" thickTop="1" x14ac:dyDescent="0.45">
      <c r="A46" s="435" t="s">
        <v>188</v>
      </c>
      <c r="B46" s="88">
        <v>212</v>
      </c>
      <c r="C46" s="88">
        <v>141</v>
      </c>
      <c r="D46" s="88">
        <v>185</v>
      </c>
      <c r="E46" s="88">
        <v>160</v>
      </c>
      <c r="F46" s="88">
        <v>167</v>
      </c>
      <c r="G46" s="88">
        <v>186</v>
      </c>
      <c r="H46" t="s">
        <v>264</v>
      </c>
      <c r="K46" s="387"/>
      <c r="L46" s="370"/>
      <c r="M46" s="370"/>
      <c r="N46" s="367"/>
    </row>
    <row r="47" spans="1:14" ht="15.75" customHeight="1" x14ac:dyDescent="0.45">
      <c r="A47" s="431" t="s">
        <v>188</v>
      </c>
      <c r="B47" s="39">
        <v>130</v>
      </c>
      <c r="C47" s="39">
        <v>130</v>
      </c>
      <c r="D47" s="39">
        <v>135</v>
      </c>
      <c r="E47" s="39">
        <v>116</v>
      </c>
      <c r="F47" s="39">
        <v>149</v>
      </c>
      <c r="G47" s="39">
        <v>156</v>
      </c>
      <c r="H47" t="s">
        <v>265</v>
      </c>
      <c r="K47" s="387"/>
      <c r="L47" s="370"/>
      <c r="M47" s="370"/>
      <c r="N47" s="367"/>
    </row>
    <row r="48" spans="1:14" ht="15.75" customHeight="1" thickBot="1" x14ac:dyDescent="0.5">
      <c r="A48" s="433" t="s">
        <v>188</v>
      </c>
      <c r="B48" s="83">
        <v>169</v>
      </c>
      <c r="C48" s="83">
        <v>176</v>
      </c>
      <c r="D48" s="83">
        <v>167</v>
      </c>
      <c r="E48" s="83">
        <v>184</v>
      </c>
      <c r="F48" s="83"/>
      <c r="G48" s="83"/>
      <c r="H48" t="s">
        <v>266</v>
      </c>
      <c r="K48" s="387"/>
      <c r="L48" s="366"/>
      <c r="M48" s="366"/>
      <c r="N48" s="367"/>
    </row>
    <row r="49" spans="1:15" ht="19" thickTop="1" x14ac:dyDescent="0.45">
      <c r="A49" s="430" t="s">
        <v>189</v>
      </c>
      <c r="B49" s="88">
        <v>152</v>
      </c>
      <c r="C49" s="88">
        <v>124</v>
      </c>
      <c r="D49" s="88">
        <v>167</v>
      </c>
      <c r="E49" s="88">
        <v>164</v>
      </c>
      <c r="F49" s="88">
        <v>167</v>
      </c>
      <c r="G49" s="88">
        <v>199</v>
      </c>
      <c r="H49" t="s">
        <v>264</v>
      </c>
      <c r="K49" s="387"/>
      <c r="L49" s="370"/>
      <c r="M49" s="371"/>
      <c r="N49" s="367"/>
    </row>
    <row r="50" spans="1:15" ht="15" customHeight="1" x14ac:dyDescent="0.45">
      <c r="A50" s="428" t="s">
        <v>189</v>
      </c>
      <c r="B50" s="39">
        <v>151</v>
      </c>
      <c r="C50" s="39">
        <v>173</v>
      </c>
      <c r="D50" s="39">
        <v>154</v>
      </c>
      <c r="E50" s="39">
        <v>185</v>
      </c>
      <c r="F50" s="39">
        <v>185</v>
      </c>
      <c r="G50" s="39">
        <v>163</v>
      </c>
      <c r="H50" t="s">
        <v>265</v>
      </c>
      <c r="K50" s="387"/>
      <c r="L50" s="366"/>
      <c r="M50" s="366"/>
      <c r="N50" s="367"/>
    </row>
    <row r="51" spans="1:15" ht="15.75" customHeight="1" thickBot="1" x14ac:dyDescent="0.5">
      <c r="A51" s="429" t="s">
        <v>189</v>
      </c>
      <c r="B51" s="83">
        <v>175</v>
      </c>
      <c r="C51" s="83">
        <v>157</v>
      </c>
      <c r="D51" s="83">
        <v>166</v>
      </c>
      <c r="E51" s="83">
        <v>192</v>
      </c>
      <c r="F51" s="83"/>
      <c r="G51" s="83"/>
      <c r="H51" t="s">
        <v>266</v>
      </c>
      <c r="K51" s="387"/>
      <c r="L51" s="366"/>
      <c r="M51" s="366"/>
      <c r="N51" s="367"/>
    </row>
    <row r="52" spans="1:15" ht="15.65" customHeight="1" thickTop="1" x14ac:dyDescent="0.35">
      <c r="A52" s="438" t="s">
        <v>138</v>
      </c>
      <c r="B52" s="38">
        <v>153</v>
      </c>
      <c r="C52" s="38">
        <v>135</v>
      </c>
      <c r="D52" s="38">
        <v>189</v>
      </c>
      <c r="E52" s="38">
        <v>132</v>
      </c>
      <c r="F52" s="38">
        <v>151</v>
      </c>
      <c r="G52" s="38">
        <v>172</v>
      </c>
      <c r="H52" t="s">
        <v>264</v>
      </c>
    </row>
    <row r="53" spans="1:15" ht="15.65" customHeight="1" x14ac:dyDescent="0.35">
      <c r="A53" s="426" t="s">
        <v>138</v>
      </c>
      <c r="B53" s="39">
        <v>172</v>
      </c>
      <c r="C53" s="39">
        <v>177</v>
      </c>
      <c r="D53" s="39">
        <v>189</v>
      </c>
      <c r="E53" s="39">
        <v>166</v>
      </c>
      <c r="F53" s="39">
        <v>152</v>
      </c>
      <c r="G53" s="39">
        <v>142</v>
      </c>
      <c r="H53" t="s">
        <v>265</v>
      </c>
    </row>
    <row r="54" spans="1:15" ht="15.75" customHeight="1" thickBot="1" x14ac:dyDescent="0.4">
      <c r="A54" s="439" t="s">
        <v>138</v>
      </c>
      <c r="B54" s="475">
        <v>147</v>
      </c>
      <c r="C54" s="475">
        <v>176</v>
      </c>
      <c r="D54" s="475">
        <v>128</v>
      </c>
      <c r="E54" s="475">
        <v>167</v>
      </c>
      <c r="F54" s="475"/>
      <c r="G54" s="475"/>
      <c r="H54" t="s">
        <v>266</v>
      </c>
    </row>
    <row r="55" spans="1:15" ht="16" thickTop="1" x14ac:dyDescent="0.35">
      <c r="A55" s="446" t="s">
        <v>156</v>
      </c>
      <c r="B55" s="88">
        <v>170</v>
      </c>
      <c r="C55" s="88">
        <v>150</v>
      </c>
      <c r="D55" s="88">
        <v>152</v>
      </c>
      <c r="E55" s="88">
        <v>206</v>
      </c>
      <c r="F55" s="88">
        <v>165</v>
      </c>
      <c r="G55" s="88">
        <v>180</v>
      </c>
      <c r="H55" t="s">
        <v>264</v>
      </c>
    </row>
    <row r="56" spans="1:15" ht="15.5" x14ac:dyDescent="0.35">
      <c r="A56" s="473" t="s">
        <v>156</v>
      </c>
      <c r="B56" s="39">
        <v>126</v>
      </c>
      <c r="C56" s="39">
        <v>182</v>
      </c>
      <c r="D56" s="39">
        <v>167</v>
      </c>
      <c r="E56" s="39">
        <v>144</v>
      </c>
      <c r="F56" s="39">
        <v>161</v>
      </c>
      <c r="G56" s="39">
        <v>155</v>
      </c>
      <c r="H56" t="s">
        <v>265</v>
      </c>
    </row>
    <row r="57" spans="1:15" ht="15.75" customHeight="1" thickBot="1" x14ac:dyDescent="0.4">
      <c r="A57" s="474" t="s">
        <v>156</v>
      </c>
      <c r="B57" s="83">
        <v>131</v>
      </c>
      <c r="C57" s="83">
        <v>157</v>
      </c>
      <c r="D57" s="83">
        <v>115</v>
      </c>
      <c r="E57" s="83">
        <v>186</v>
      </c>
      <c r="F57" s="83"/>
      <c r="G57" s="83"/>
      <c r="H57" t="s">
        <v>266</v>
      </c>
    </row>
    <row r="58" spans="1:15" ht="16" thickTop="1" x14ac:dyDescent="0.35">
      <c r="A58" s="405" t="s">
        <v>179</v>
      </c>
      <c r="B58" s="88">
        <v>152</v>
      </c>
      <c r="C58" s="88">
        <v>134</v>
      </c>
      <c r="D58" s="88">
        <v>161</v>
      </c>
      <c r="E58" s="88">
        <v>150</v>
      </c>
      <c r="F58" s="88">
        <v>183</v>
      </c>
      <c r="G58" s="88">
        <v>147</v>
      </c>
      <c r="H58" t="s">
        <v>264</v>
      </c>
    </row>
    <row r="59" spans="1:15" ht="15.5" x14ac:dyDescent="0.35">
      <c r="A59" s="441" t="s">
        <v>179</v>
      </c>
      <c r="B59" s="39">
        <v>149</v>
      </c>
      <c r="C59" s="39">
        <v>144</v>
      </c>
      <c r="D59" s="39">
        <v>146</v>
      </c>
      <c r="E59" s="39">
        <v>174</v>
      </c>
      <c r="F59" s="39">
        <v>138</v>
      </c>
      <c r="G59" s="39">
        <v>185</v>
      </c>
      <c r="H59" t="s">
        <v>265</v>
      </c>
    </row>
    <row r="60" spans="1:15" ht="15.75" customHeight="1" thickBot="1" x14ac:dyDescent="0.4">
      <c r="A60" s="442" t="s">
        <v>179</v>
      </c>
      <c r="B60" s="83">
        <v>138</v>
      </c>
      <c r="C60" s="83">
        <v>195</v>
      </c>
      <c r="D60" s="83">
        <v>168</v>
      </c>
      <c r="E60" s="83">
        <v>152</v>
      </c>
      <c r="F60" s="83"/>
      <c r="G60" s="83"/>
      <c r="H60" t="s">
        <v>266</v>
      </c>
    </row>
    <row r="61" spans="1:15" ht="16" thickTop="1" x14ac:dyDescent="0.35">
      <c r="A61" s="405" t="s">
        <v>178</v>
      </c>
      <c r="B61" s="88">
        <v>149</v>
      </c>
      <c r="C61" s="88">
        <v>135</v>
      </c>
      <c r="D61" s="88">
        <v>184</v>
      </c>
      <c r="E61" s="88">
        <v>126</v>
      </c>
      <c r="F61" s="88">
        <v>172</v>
      </c>
      <c r="G61" s="88">
        <v>132</v>
      </c>
      <c r="H61" t="s">
        <v>264</v>
      </c>
    </row>
    <row r="62" spans="1:15" ht="15.5" x14ac:dyDescent="0.35">
      <c r="A62" s="444" t="s">
        <v>178</v>
      </c>
      <c r="B62" s="39">
        <v>120</v>
      </c>
      <c r="C62" s="39">
        <v>172</v>
      </c>
      <c r="D62" s="39">
        <v>139</v>
      </c>
      <c r="E62" s="39">
        <v>168</v>
      </c>
      <c r="F62" s="39">
        <v>135</v>
      </c>
      <c r="G62" s="39">
        <v>115</v>
      </c>
      <c r="H62" t="s">
        <v>265</v>
      </c>
    </row>
    <row r="63" spans="1:15" ht="15.75" customHeight="1" thickBot="1" x14ac:dyDescent="0.4">
      <c r="A63" s="443" t="s">
        <v>178</v>
      </c>
      <c r="B63" s="83">
        <v>179</v>
      </c>
      <c r="C63" s="83">
        <v>143</v>
      </c>
      <c r="D63" s="83">
        <v>140</v>
      </c>
      <c r="E63" s="83">
        <v>154</v>
      </c>
      <c r="F63" s="83"/>
      <c r="G63" s="83"/>
      <c r="H63" t="s">
        <v>266</v>
      </c>
    </row>
    <row r="64" spans="1:15" ht="19" thickTop="1" x14ac:dyDescent="0.45">
      <c r="A64" s="446" t="s">
        <v>187</v>
      </c>
      <c r="B64" s="88">
        <v>147</v>
      </c>
      <c r="C64" s="88">
        <v>129</v>
      </c>
      <c r="D64" s="88">
        <v>134</v>
      </c>
      <c r="E64" s="88">
        <v>144</v>
      </c>
      <c r="F64" s="88">
        <v>132</v>
      </c>
      <c r="G64" s="88">
        <v>175</v>
      </c>
      <c r="H64" t="s">
        <v>264</v>
      </c>
      <c r="L64" s="387"/>
      <c r="M64" s="370"/>
      <c r="N64" s="370"/>
      <c r="O64" s="367"/>
    </row>
    <row r="65" spans="1:15" ht="18.5" x14ac:dyDescent="0.45">
      <c r="A65" s="441" t="s">
        <v>187</v>
      </c>
      <c r="B65" s="39">
        <v>189</v>
      </c>
      <c r="C65" s="39">
        <v>142</v>
      </c>
      <c r="D65" s="39">
        <v>174</v>
      </c>
      <c r="E65" s="39">
        <v>142</v>
      </c>
      <c r="F65" s="39">
        <v>175</v>
      </c>
      <c r="G65" s="39">
        <v>154</v>
      </c>
      <c r="H65" t="s">
        <v>265</v>
      </c>
      <c r="L65" s="387"/>
      <c r="M65" s="366"/>
      <c r="N65" s="366"/>
      <c r="O65" s="367"/>
    </row>
    <row r="66" spans="1:15" ht="19" thickBot="1" x14ac:dyDescent="0.5">
      <c r="A66" s="443" t="s">
        <v>187</v>
      </c>
      <c r="B66" s="83">
        <v>156</v>
      </c>
      <c r="C66" s="83">
        <v>151</v>
      </c>
      <c r="D66" s="83">
        <v>142</v>
      </c>
      <c r="E66" s="83">
        <v>165</v>
      </c>
      <c r="F66" s="83"/>
      <c r="G66" s="83"/>
      <c r="H66" t="s">
        <v>266</v>
      </c>
      <c r="L66" s="387"/>
      <c r="M66" s="366"/>
      <c r="N66" s="366"/>
      <c r="O66" s="367"/>
    </row>
    <row r="67" spans="1:15" ht="16" thickTop="1" x14ac:dyDescent="0.35">
      <c r="A67" s="440" t="s">
        <v>171</v>
      </c>
      <c r="B67" s="88">
        <v>188</v>
      </c>
      <c r="C67" s="88">
        <v>189</v>
      </c>
      <c r="D67" s="88">
        <v>182</v>
      </c>
      <c r="E67" s="88">
        <v>157</v>
      </c>
      <c r="F67" s="88">
        <v>188</v>
      </c>
      <c r="G67" s="88">
        <v>171</v>
      </c>
      <c r="H67" t="s">
        <v>264</v>
      </c>
    </row>
    <row r="68" spans="1:15" ht="15.5" x14ac:dyDescent="0.35">
      <c r="A68" s="441" t="s">
        <v>171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t="s">
        <v>265</v>
      </c>
    </row>
    <row r="69" spans="1:15" ht="16" thickBot="1" x14ac:dyDescent="0.4">
      <c r="A69" s="443" t="s">
        <v>171</v>
      </c>
      <c r="B69" s="83">
        <v>193</v>
      </c>
      <c r="C69" s="83">
        <v>182</v>
      </c>
      <c r="D69" s="83">
        <v>178</v>
      </c>
      <c r="E69" s="83">
        <v>168</v>
      </c>
      <c r="F69" s="83"/>
      <c r="G69" s="83"/>
      <c r="H69" t="s">
        <v>266</v>
      </c>
    </row>
    <row r="70" spans="1:15" ht="16" hidden="1" customHeight="1" thickTop="1" x14ac:dyDescent="0.35">
      <c r="A70" s="94"/>
      <c r="B70" s="88" t="e">
        <v>#N/A</v>
      </c>
      <c r="C70" s="88" t="e">
        <v>#N/A</v>
      </c>
      <c r="D70" s="88" t="e">
        <v>#N/A</v>
      </c>
      <c r="E70" s="88" t="e">
        <v>#N/A</v>
      </c>
      <c r="F70" s="88" t="e">
        <v>#N/A</v>
      </c>
      <c r="G70" s="88" t="e">
        <v>#N/A</v>
      </c>
    </row>
    <row r="71" spans="1:15" ht="16" hidden="1" customHeight="1" thickTop="1" x14ac:dyDescent="0.35">
      <c r="A71" s="92"/>
      <c r="B71" s="39" t="e">
        <v>#N/A</v>
      </c>
      <c r="C71" s="39" t="e">
        <v>#N/A</v>
      </c>
      <c r="D71" s="39" t="e">
        <v>#N/A</v>
      </c>
      <c r="E71" s="39" t="e">
        <v>#N/A</v>
      </c>
      <c r="F71" s="39" t="e">
        <v>#N/A</v>
      </c>
      <c r="G71" s="39" t="e">
        <v>#N/A</v>
      </c>
    </row>
    <row r="72" spans="1:15" ht="16.5" hidden="1" customHeight="1" thickTop="1" thickBot="1" x14ac:dyDescent="0.4">
      <c r="A72" s="93"/>
      <c r="B72" s="83" t="e">
        <v>#N/A</v>
      </c>
      <c r="C72" s="83" t="e">
        <v>#N/A</v>
      </c>
      <c r="D72" s="83" t="e">
        <v>#N/A</v>
      </c>
      <c r="E72" s="83" t="e">
        <v>#N/A</v>
      </c>
      <c r="F72" s="83"/>
      <c r="G72" s="83"/>
    </row>
    <row r="73" spans="1:15" ht="16" hidden="1" customHeight="1" thickTop="1" x14ac:dyDescent="0.35">
      <c r="A73" s="94"/>
      <c r="B73" s="88" t="e">
        <v>#N/A</v>
      </c>
      <c r="C73" s="88" t="e">
        <v>#N/A</v>
      </c>
      <c r="D73" s="88" t="e">
        <v>#N/A</v>
      </c>
      <c r="E73" s="88" t="e">
        <v>#N/A</v>
      </c>
      <c r="F73" s="88" t="e">
        <v>#N/A</v>
      </c>
      <c r="G73" s="88" t="e">
        <v>#N/A</v>
      </c>
    </row>
    <row r="74" spans="1:15" ht="16" hidden="1" customHeight="1" thickTop="1" x14ac:dyDescent="0.35">
      <c r="A74" s="92"/>
      <c r="B74" s="39" t="e">
        <v>#N/A</v>
      </c>
      <c r="C74" s="39" t="e">
        <v>#N/A</v>
      </c>
      <c r="D74" s="39" t="e">
        <v>#N/A</v>
      </c>
      <c r="E74" s="39" t="e">
        <v>#N/A</v>
      </c>
      <c r="F74" s="39" t="e">
        <v>#N/A</v>
      </c>
      <c r="G74" s="39" t="e">
        <v>#N/A</v>
      </c>
    </row>
    <row r="75" spans="1:15" ht="16.5" hidden="1" customHeight="1" thickTop="1" thickBot="1" x14ac:dyDescent="0.4">
      <c r="A75" s="93" t="s">
        <v>243</v>
      </c>
      <c r="B75" s="83">
        <v>0</v>
      </c>
      <c r="C75" s="83">
        <v>0</v>
      </c>
      <c r="D75" s="83">
        <v>0</v>
      </c>
      <c r="E75" s="83">
        <v>0</v>
      </c>
      <c r="F75" s="83"/>
      <c r="G75" s="83"/>
    </row>
    <row r="76" spans="1:15" ht="16" hidden="1" customHeight="1" thickTop="1" x14ac:dyDescent="0.35">
      <c r="A76" s="94"/>
      <c r="B76" s="88" t="e">
        <v>#N/A</v>
      </c>
      <c r="C76" s="88" t="e">
        <v>#N/A</v>
      </c>
      <c r="D76" s="88" t="e">
        <v>#N/A</v>
      </c>
      <c r="E76" s="88" t="e">
        <v>#N/A</v>
      </c>
      <c r="F76" s="88" t="e">
        <v>#N/A</v>
      </c>
      <c r="G76" s="88" t="e">
        <v>#N/A</v>
      </c>
    </row>
    <row r="77" spans="1:15" ht="16" hidden="1" customHeight="1" thickTop="1" x14ac:dyDescent="0.35">
      <c r="A77" s="92"/>
      <c r="B77" s="39" t="e">
        <v>#N/A</v>
      </c>
      <c r="C77" s="39" t="e">
        <v>#N/A</v>
      </c>
      <c r="D77" s="39" t="e">
        <v>#N/A</v>
      </c>
      <c r="E77" s="39" t="e">
        <v>#N/A</v>
      </c>
      <c r="F77" s="39" t="e">
        <v>#N/A</v>
      </c>
      <c r="G77" s="39" t="e">
        <v>#N/A</v>
      </c>
    </row>
    <row r="78" spans="1:15" ht="16.5" hidden="1" customHeight="1" thickTop="1" thickBot="1" x14ac:dyDescent="0.4">
      <c r="A78" s="93"/>
      <c r="B78" s="83" t="e">
        <v>#N/A</v>
      </c>
      <c r="C78" s="83" t="e">
        <v>#N/A</v>
      </c>
      <c r="D78" s="83" t="e">
        <v>#N/A</v>
      </c>
      <c r="E78" s="83" t="e">
        <v>#N/A</v>
      </c>
      <c r="F78" s="83"/>
      <c r="G78" s="83"/>
    </row>
    <row r="79" spans="1:15" ht="16" hidden="1" customHeight="1" thickTop="1" x14ac:dyDescent="0.35">
      <c r="A79" s="94"/>
      <c r="B79" s="88" t="e">
        <v>#N/A</v>
      </c>
      <c r="C79" s="88" t="e">
        <v>#N/A</v>
      </c>
      <c r="D79" s="88" t="e">
        <v>#N/A</v>
      </c>
      <c r="E79" s="88" t="e">
        <v>#N/A</v>
      </c>
      <c r="F79" s="88" t="e">
        <v>#N/A</v>
      </c>
      <c r="G79" s="88" t="e">
        <v>#N/A</v>
      </c>
    </row>
    <row r="80" spans="1:15" ht="16" hidden="1" customHeight="1" thickTop="1" x14ac:dyDescent="0.35">
      <c r="A80" s="92"/>
      <c r="B80" s="39" t="e">
        <v>#N/A</v>
      </c>
      <c r="C80" s="39" t="e">
        <v>#N/A</v>
      </c>
      <c r="D80" s="39" t="e">
        <v>#N/A</v>
      </c>
      <c r="E80" s="39" t="e">
        <v>#N/A</v>
      </c>
      <c r="F80" s="39" t="e">
        <v>#N/A</v>
      </c>
      <c r="G80" s="39" t="e">
        <v>#N/A</v>
      </c>
    </row>
    <row r="81" spans="1:7" ht="16.5" hidden="1" customHeight="1" thickTop="1" thickBot="1" x14ac:dyDescent="0.4">
      <c r="A81" s="93"/>
      <c r="B81" s="83" t="e">
        <v>#N/A</v>
      </c>
      <c r="C81" s="83" t="e">
        <v>#N/A</v>
      </c>
      <c r="D81" s="83" t="e">
        <v>#N/A</v>
      </c>
      <c r="E81" s="83" t="e">
        <v>#N/A</v>
      </c>
      <c r="F81" s="83"/>
      <c r="G81" s="83"/>
    </row>
    <row r="82" spans="1:7" ht="16" hidden="1" customHeight="1" thickTop="1" x14ac:dyDescent="0.35">
      <c r="A82" s="94"/>
      <c r="B82" s="88" t="e">
        <v>#N/A</v>
      </c>
      <c r="C82" s="88" t="e">
        <v>#N/A</v>
      </c>
      <c r="D82" s="88" t="e">
        <v>#N/A</v>
      </c>
      <c r="E82" s="88" t="e">
        <v>#N/A</v>
      </c>
      <c r="F82" s="88" t="e">
        <v>#N/A</v>
      </c>
      <c r="G82" s="88" t="e">
        <v>#N/A</v>
      </c>
    </row>
    <row r="83" spans="1:7" ht="16" hidden="1" customHeight="1" thickTop="1" x14ac:dyDescent="0.35">
      <c r="A83" s="92"/>
      <c r="B83" s="39" t="e">
        <v>#N/A</v>
      </c>
      <c r="C83" s="39" t="e">
        <v>#N/A</v>
      </c>
      <c r="D83" s="39" t="e">
        <v>#N/A</v>
      </c>
      <c r="E83" s="39" t="e">
        <v>#N/A</v>
      </c>
      <c r="F83" s="39" t="e">
        <v>#N/A</v>
      </c>
      <c r="G83" s="39" t="e">
        <v>#N/A</v>
      </c>
    </row>
    <row r="84" spans="1:7" ht="16.5" hidden="1" customHeight="1" thickTop="1" thickBot="1" x14ac:dyDescent="0.4">
      <c r="A84" s="93"/>
      <c r="B84" s="83" t="e">
        <v>#N/A</v>
      </c>
      <c r="C84" s="83" t="e">
        <v>#N/A</v>
      </c>
      <c r="D84" s="83" t="e">
        <v>#N/A</v>
      </c>
      <c r="E84" s="83" t="e">
        <v>#N/A</v>
      </c>
      <c r="F84" s="83"/>
      <c r="G84" s="83"/>
    </row>
    <row r="85" spans="1:7" ht="16" hidden="1" customHeight="1" thickTop="1" x14ac:dyDescent="0.35">
      <c r="A85" s="94"/>
      <c r="B85" s="88" t="e">
        <v>#N/A</v>
      </c>
      <c r="C85" s="88" t="e">
        <v>#N/A</v>
      </c>
      <c r="D85" s="88" t="e">
        <v>#N/A</v>
      </c>
      <c r="E85" s="88" t="e">
        <v>#N/A</v>
      </c>
      <c r="F85" s="88" t="e">
        <v>#N/A</v>
      </c>
      <c r="G85" s="88" t="e">
        <v>#N/A</v>
      </c>
    </row>
    <row r="86" spans="1:7" ht="16" hidden="1" customHeight="1" thickTop="1" x14ac:dyDescent="0.35">
      <c r="A86" s="92"/>
      <c r="B86" s="39" t="e">
        <v>#N/A</v>
      </c>
      <c r="C86" s="39" t="e">
        <v>#N/A</v>
      </c>
      <c r="D86" s="39" t="e">
        <v>#N/A</v>
      </c>
      <c r="E86" s="39" t="e">
        <v>#N/A</v>
      </c>
      <c r="F86" s="39" t="e">
        <v>#N/A</v>
      </c>
      <c r="G86" s="39" t="e">
        <v>#N/A</v>
      </c>
    </row>
    <row r="87" spans="1:7" ht="16.5" hidden="1" customHeight="1" thickTop="1" thickBot="1" x14ac:dyDescent="0.4">
      <c r="A87" s="93"/>
      <c r="B87" s="83" t="e">
        <v>#N/A</v>
      </c>
      <c r="C87" s="83" t="e">
        <v>#N/A</v>
      </c>
      <c r="D87" s="83" t="e">
        <v>#N/A</v>
      </c>
      <c r="E87" s="83" t="e">
        <v>#N/A</v>
      </c>
      <c r="F87" s="83"/>
      <c r="G87" s="83"/>
    </row>
    <row r="88" spans="1:7" ht="16" hidden="1" customHeight="1" thickTop="1" x14ac:dyDescent="0.35">
      <c r="A88" s="94"/>
      <c r="B88" s="88" t="e">
        <v>#N/A</v>
      </c>
      <c r="C88" s="88" t="e">
        <v>#N/A</v>
      </c>
      <c r="D88" s="88" t="e">
        <v>#N/A</v>
      </c>
      <c r="E88" s="88" t="e">
        <v>#N/A</v>
      </c>
      <c r="F88" s="88" t="e">
        <v>#N/A</v>
      </c>
      <c r="G88" s="88" t="e">
        <v>#N/A</v>
      </c>
    </row>
    <row r="89" spans="1:7" ht="16" hidden="1" customHeight="1" thickTop="1" x14ac:dyDescent="0.35">
      <c r="A89" s="92"/>
      <c r="B89" s="39" t="e">
        <v>#N/A</v>
      </c>
      <c r="C89" s="39" t="e">
        <v>#N/A</v>
      </c>
      <c r="D89" s="39" t="e">
        <v>#N/A</v>
      </c>
      <c r="E89" s="39" t="e">
        <v>#N/A</v>
      </c>
      <c r="F89" s="39" t="e">
        <v>#N/A</v>
      </c>
      <c r="G89" s="39" t="e">
        <v>#N/A</v>
      </c>
    </row>
    <row r="90" spans="1:7" ht="16.5" hidden="1" customHeight="1" thickTop="1" thickBot="1" x14ac:dyDescent="0.4">
      <c r="A90" s="93"/>
      <c r="B90" s="83" t="e">
        <v>#N/A</v>
      </c>
      <c r="C90" s="83" t="e">
        <v>#N/A</v>
      </c>
      <c r="D90" s="83" t="e">
        <v>#N/A</v>
      </c>
      <c r="E90" s="83" t="e">
        <v>#N/A</v>
      </c>
      <c r="F90" s="83"/>
      <c r="G90" s="83"/>
    </row>
    <row r="91" spans="1:7" ht="16" hidden="1" customHeight="1" thickTop="1" x14ac:dyDescent="0.35">
      <c r="A91" s="94"/>
      <c r="B91" s="88" t="e">
        <v>#N/A</v>
      </c>
      <c r="C91" s="88" t="e">
        <v>#N/A</v>
      </c>
      <c r="D91" s="88" t="e">
        <v>#N/A</v>
      </c>
      <c r="E91" s="88" t="e">
        <v>#N/A</v>
      </c>
      <c r="F91" s="88" t="e">
        <v>#N/A</v>
      </c>
      <c r="G91" s="88" t="e">
        <v>#N/A</v>
      </c>
    </row>
    <row r="92" spans="1:7" ht="16" hidden="1" customHeight="1" thickTop="1" x14ac:dyDescent="0.35">
      <c r="A92" s="92"/>
      <c r="B92" s="39" t="e">
        <v>#N/A</v>
      </c>
      <c r="C92" s="39" t="e">
        <v>#N/A</v>
      </c>
      <c r="D92" s="39" t="e">
        <v>#N/A</v>
      </c>
      <c r="E92" s="39" t="e">
        <v>#N/A</v>
      </c>
      <c r="F92" s="39" t="e">
        <v>#N/A</v>
      </c>
      <c r="G92" s="39" t="e">
        <v>#N/A</v>
      </c>
    </row>
    <row r="93" spans="1:7" ht="16.5" hidden="1" customHeight="1" thickTop="1" thickBot="1" x14ac:dyDescent="0.4">
      <c r="A93" s="93"/>
      <c r="B93" s="83" t="e">
        <v>#N/A</v>
      </c>
      <c r="C93" s="83" t="e">
        <v>#N/A</v>
      </c>
      <c r="D93" s="83" t="e">
        <v>#N/A</v>
      </c>
      <c r="E93" s="83" t="e">
        <v>#N/A</v>
      </c>
      <c r="F93" s="83"/>
      <c r="G93" s="83"/>
    </row>
    <row r="94" spans="1:7" ht="16" hidden="1" customHeight="1" thickTop="1" x14ac:dyDescent="0.35">
      <c r="A94" s="94"/>
      <c r="B94" s="88" t="e">
        <v>#N/A</v>
      </c>
      <c r="C94" s="88" t="e">
        <v>#N/A</v>
      </c>
      <c r="D94" s="88" t="e">
        <v>#N/A</v>
      </c>
      <c r="E94" s="88" t="e">
        <v>#N/A</v>
      </c>
      <c r="F94" s="88" t="e">
        <v>#N/A</v>
      </c>
      <c r="G94" s="88" t="e">
        <v>#N/A</v>
      </c>
    </row>
    <row r="95" spans="1:7" ht="16" hidden="1" customHeight="1" thickTop="1" x14ac:dyDescent="0.35">
      <c r="A95" s="92"/>
      <c r="B95" s="39" t="e">
        <v>#N/A</v>
      </c>
      <c r="C95" s="39" t="e">
        <v>#N/A</v>
      </c>
      <c r="D95" s="39" t="e">
        <v>#N/A</v>
      </c>
      <c r="E95" s="39" t="e">
        <v>#N/A</v>
      </c>
      <c r="F95" s="39" t="e">
        <v>#N/A</v>
      </c>
      <c r="G95" s="39" t="e">
        <v>#N/A</v>
      </c>
    </row>
    <row r="96" spans="1:7" ht="16.5" hidden="1" customHeight="1" thickTop="1" thickBot="1" x14ac:dyDescent="0.4">
      <c r="A96" s="93"/>
      <c r="B96" s="83" t="e">
        <v>#N/A</v>
      </c>
      <c r="C96" s="83" t="e">
        <v>#N/A</v>
      </c>
      <c r="D96" s="83" t="e">
        <v>#N/A</v>
      </c>
      <c r="E96" s="83" t="e">
        <v>#N/A</v>
      </c>
      <c r="F96" s="83"/>
      <c r="G96" s="83"/>
    </row>
    <row r="97" spans="1:7" ht="16" hidden="1" customHeight="1" thickTop="1" x14ac:dyDescent="0.35">
      <c r="A97" s="94"/>
      <c r="B97" s="88" t="e">
        <v>#N/A</v>
      </c>
      <c r="C97" s="88" t="e">
        <v>#N/A</v>
      </c>
      <c r="D97" s="88" t="e">
        <v>#N/A</v>
      </c>
      <c r="E97" s="88" t="e">
        <v>#N/A</v>
      </c>
      <c r="F97" s="88" t="e">
        <v>#N/A</v>
      </c>
      <c r="G97" s="88" t="e">
        <v>#N/A</v>
      </c>
    </row>
    <row r="98" spans="1:7" ht="16" hidden="1" customHeight="1" thickTop="1" x14ac:dyDescent="0.35">
      <c r="A98" s="92"/>
      <c r="B98" s="39" t="e">
        <v>#N/A</v>
      </c>
      <c r="C98" s="39" t="e">
        <v>#N/A</v>
      </c>
      <c r="D98" s="39" t="e">
        <v>#N/A</v>
      </c>
      <c r="E98" s="39" t="e">
        <v>#N/A</v>
      </c>
      <c r="F98" s="39" t="e">
        <v>#N/A</v>
      </c>
      <c r="G98" s="39" t="e">
        <v>#N/A</v>
      </c>
    </row>
    <row r="99" spans="1:7" ht="16.5" hidden="1" customHeight="1" thickTop="1" thickBot="1" x14ac:dyDescent="0.4">
      <c r="A99" s="93"/>
      <c r="B99" s="83" t="e">
        <v>#N/A</v>
      </c>
      <c r="C99" s="83" t="e">
        <v>#N/A</v>
      </c>
      <c r="D99" s="83" t="e">
        <v>#N/A</v>
      </c>
      <c r="E99" s="83" t="e">
        <v>#N/A</v>
      </c>
      <c r="F99" s="83"/>
      <c r="G99" s="83"/>
    </row>
    <row r="100" spans="1:7" ht="16" hidden="1" customHeight="1" thickTop="1" x14ac:dyDescent="0.35">
      <c r="A100" s="94"/>
      <c r="B100" s="88" t="e">
        <v>#N/A</v>
      </c>
      <c r="C100" s="88" t="e">
        <v>#N/A</v>
      </c>
      <c r="D100" s="88" t="e">
        <v>#N/A</v>
      </c>
      <c r="E100" s="88" t="e">
        <v>#N/A</v>
      </c>
      <c r="F100" s="88" t="e">
        <v>#N/A</v>
      </c>
      <c r="G100" s="88" t="e">
        <v>#N/A</v>
      </c>
    </row>
    <row r="101" spans="1:7" ht="16" hidden="1" customHeight="1" thickTop="1" x14ac:dyDescent="0.35">
      <c r="A101" s="92"/>
      <c r="B101" s="39" t="e">
        <v>#N/A</v>
      </c>
      <c r="C101" s="39" t="e">
        <v>#N/A</v>
      </c>
      <c r="D101" s="39" t="e">
        <v>#N/A</v>
      </c>
      <c r="E101" s="39" t="e">
        <v>#N/A</v>
      </c>
      <c r="F101" s="39" t="e">
        <v>#N/A</v>
      </c>
      <c r="G101" s="39" t="e">
        <v>#N/A</v>
      </c>
    </row>
    <row r="102" spans="1:7" ht="16.5" hidden="1" customHeight="1" thickTop="1" thickBot="1" x14ac:dyDescent="0.4">
      <c r="A102" s="93"/>
      <c r="B102" s="83" t="e">
        <v>#N/A</v>
      </c>
      <c r="C102" s="83" t="e">
        <v>#N/A</v>
      </c>
      <c r="D102" s="83" t="e">
        <v>#N/A</v>
      </c>
      <c r="E102" s="83" t="e">
        <v>#N/A</v>
      </c>
      <c r="F102" s="83"/>
      <c r="G102" s="83"/>
    </row>
    <row r="103" spans="1:7" ht="16" hidden="1" customHeight="1" thickTop="1" x14ac:dyDescent="0.35">
      <c r="A103" s="94"/>
      <c r="B103" s="88" t="e">
        <v>#N/A</v>
      </c>
      <c r="C103" s="88" t="e">
        <v>#N/A</v>
      </c>
      <c r="D103" s="88" t="e">
        <v>#N/A</v>
      </c>
      <c r="E103" s="88" t="e">
        <v>#N/A</v>
      </c>
      <c r="F103" s="88" t="e">
        <v>#N/A</v>
      </c>
      <c r="G103" s="88" t="e">
        <v>#N/A</v>
      </c>
    </row>
    <row r="104" spans="1:7" ht="16" hidden="1" customHeight="1" thickTop="1" x14ac:dyDescent="0.35">
      <c r="A104" s="92"/>
      <c r="B104" s="39" t="e">
        <v>#N/A</v>
      </c>
      <c r="C104" s="39" t="e">
        <v>#N/A</v>
      </c>
      <c r="D104" s="39" t="e">
        <v>#N/A</v>
      </c>
      <c r="E104" s="39" t="e">
        <v>#N/A</v>
      </c>
      <c r="F104" s="39" t="e">
        <v>#N/A</v>
      </c>
      <c r="G104" s="39" t="e">
        <v>#N/A</v>
      </c>
    </row>
    <row r="105" spans="1:7" ht="16.5" hidden="1" customHeight="1" thickTop="1" thickBot="1" x14ac:dyDescent="0.4">
      <c r="A105" s="93"/>
      <c r="B105" s="83" t="e">
        <v>#N/A</v>
      </c>
      <c r="C105" s="83" t="e">
        <v>#N/A</v>
      </c>
      <c r="D105" s="83" t="e">
        <v>#N/A</v>
      </c>
      <c r="E105" s="83" t="e">
        <v>#N/A</v>
      </c>
      <c r="F105" s="83"/>
      <c r="G105" s="83"/>
    </row>
    <row r="106" spans="1:7" ht="16" hidden="1" customHeight="1" thickTop="1" x14ac:dyDescent="0.35">
      <c r="A106" s="94"/>
      <c r="B106" s="88" t="e">
        <v>#N/A</v>
      </c>
      <c r="C106" s="88" t="e">
        <v>#N/A</v>
      </c>
      <c r="D106" s="88" t="e">
        <v>#N/A</v>
      </c>
      <c r="E106" s="88" t="e">
        <v>#N/A</v>
      </c>
      <c r="F106" s="88" t="e">
        <v>#N/A</v>
      </c>
      <c r="G106" s="88" t="e">
        <v>#N/A</v>
      </c>
    </row>
    <row r="107" spans="1:7" ht="16" hidden="1" customHeight="1" thickTop="1" x14ac:dyDescent="0.35">
      <c r="A107" s="92"/>
      <c r="B107" s="39" t="e">
        <v>#N/A</v>
      </c>
      <c r="C107" s="39" t="e">
        <v>#N/A</v>
      </c>
      <c r="D107" s="39" t="e">
        <v>#N/A</v>
      </c>
      <c r="E107" s="39" t="e">
        <v>#N/A</v>
      </c>
      <c r="F107" s="39" t="e">
        <v>#N/A</v>
      </c>
      <c r="G107" s="39" t="e">
        <v>#N/A</v>
      </c>
    </row>
    <row r="108" spans="1:7" ht="16.5" hidden="1" customHeight="1" thickTop="1" thickBot="1" x14ac:dyDescent="0.4">
      <c r="A108" s="93"/>
      <c r="B108" s="83" t="e">
        <v>#N/A</v>
      </c>
      <c r="C108" s="83" t="e">
        <v>#N/A</v>
      </c>
      <c r="D108" s="83" t="e">
        <v>#N/A</v>
      </c>
      <c r="E108" s="83" t="e">
        <v>#N/A</v>
      </c>
      <c r="F108" s="83"/>
      <c r="G108" s="83"/>
    </row>
    <row r="109" spans="1:7" ht="16" hidden="1" customHeight="1" thickTop="1" x14ac:dyDescent="0.35">
      <c r="A109" s="94"/>
      <c r="B109" s="88" t="e">
        <v>#N/A</v>
      </c>
      <c r="C109" s="88" t="e">
        <v>#N/A</v>
      </c>
      <c r="D109" s="88" t="e">
        <v>#N/A</v>
      </c>
      <c r="E109" s="88" t="e">
        <v>#N/A</v>
      </c>
      <c r="F109" s="88" t="e">
        <v>#N/A</v>
      </c>
      <c r="G109" s="88" t="e">
        <v>#N/A</v>
      </c>
    </row>
    <row r="110" spans="1:7" ht="16" hidden="1" customHeight="1" thickTop="1" x14ac:dyDescent="0.35">
      <c r="A110" s="92"/>
      <c r="B110" s="39" t="e">
        <v>#N/A</v>
      </c>
      <c r="C110" s="39" t="e">
        <v>#N/A</v>
      </c>
      <c r="D110" s="39" t="e">
        <v>#N/A</v>
      </c>
      <c r="E110" s="39" t="e">
        <v>#N/A</v>
      </c>
      <c r="F110" s="39" t="e">
        <v>#N/A</v>
      </c>
      <c r="G110" s="39" t="e">
        <v>#N/A</v>
      </c>
    </row>
    <row r="111" spans="1:7" ht="16.5" hidden="1" customHeight="1" thickTop="1" thickBot="1" x14ac:dyDescent="0.4">
      <c r="A111" s="93"/>
      <c r="B111" s="83" t="e">
        <v>#N/A</v>
      </c>
      <c r="C111" s="83" t="e">
        <v>#N/A</v>
      </c>
      <c r="D111" s="83" t="e">
        <v>#N/A</v>
      </c>
      <c r="E111" s="83" t="e">
        <v>#N/A</v>
      </c>
      <c r="F111" s="83"/>
      <c r="G111" s="83"/>
    </row>
    <row r="112" spans="1:7" ht="16" hidden="1" customHeight="1" thickTop="1" x14ac:dyDescent="0.35">
      <c r="A112" s="94"/>
      <c r="B112" s="88" t="e">
        <v>#N/A</v>
      </c>
      <c r="C112" s="88" t="e">
        <v>#N/A</v>
      </c>
      <c r="D112" s="88" t="e">
        <v>#N/A</v>
      </c>
      <c r="E112" s="88" t="e">
        <v>#N/A</v>
      </c>
      <c r="F112" s="88" t="e">
        <v>#N/A</v>
      </c>
      <c r="G112" s="88" t="e">
        <v>#N/A</v>
      </c>
    </row>
    <row r="113" spans="1:7" ht="16" hidden="1" customHeight="1" thickTop="1" x14ac:dyDescent="0.35">
      <c r="A113" s="92"/>
      <c r="B113" s="39" t="e">
        <v>#N/A</v>
      </c>
      <c r="C113" s="39" t="e">
        <v>#N/A</v>
      </c>
      <c r="D113" s="39" t="e">
        <v>#N/A</v>
      </c>
      <c r="E113" s="39" t="e">
        <v>#N/A</v>
      </c>
      <c r="F113" s="39" t="e">
        <v>#N/A</v>
      </c>
      <c r="G113" s="39" t="e">
        <v>#N/A</v>
      </c>
    </row>
    <row r="114" spans="1:7" ht="16.5" hidden="1" customHeight="1" thickTop="1" thickBot="1" x14ac:dyDescent="0.4">
      <c r="A114" s="93"/>
      <c r="B114" s="83" t="e">
        <v>#N/A</v>
      </c>
      <c r="C114" s="83" t="e">
        <v>#N/A</v>
      </c>
      <c r="D114" s="83" t="e">
        <v>#N/A</v>
      </c>
      <c r="E114" s="83" t="e">
        <v>#N/A</v>
      </c>
      <c r="F114" s="83"/>
      <c r="G114" s="83"/>
    </row>
    <row r="115" spans="1:7" ht="16" hidden="1" customHeight="1" thickTop="1" x14ac:dyDescent="0.35">
      <c r="A115" s="94"/>
      <c r="B115" s="88" t="e">
        <v>#N/A</v>
      </c>
      <c r="C115" s="88" t="e">
        <v>#N/A</v>
      </c>
      <c r="D115" s="88" t="e">
        <v>#N/A</v>
      </c>
      <c r="E115" s="88" t="e">
        <v>#N/A</v>
      </c>
      <c r="F115" s="88" t="e">
        <v>#N/A</v>
      </c>
      <c r="G115" s="88" t="e">
        <v>#N/A</v>
      </c>
    </row>
    <row r="116" spans="1:7" ht="16" hidden="1" customHeight="1" thickTop="1" x14ac:dyDescent="0.35">
      <c r="A116" s="92"/>
      <c r="B116" s="39" t="e">
        <v>#N/A</v>
      </c>
      <c r="C116" s="39" t="e">
        <v>#N/A</v>
      </c>
      <c r="D116" s="39" t="e">
        <v>#N/A</v>
      </c>
      <c r="E116" s="39" t="e">
        <v>#N/A</v>
      </c>
      <c r="F116" s="39" t="e">
        <v>#N/A</v>
      </c>
      <c r="G116" s="39" t="e">
        <v>#N/A</v>
      </c>
    </row>
    <row r="117" spans="1:7" ht="16.5" hidden="1" customHeight="1" thickTop="1" thickBot="1" x14ac:dyDescent="0.4">
      <c r="A117" s="93"/>
      <c r="B117" s="83" t="e">
        <v>#N/A</v>
      </c>
      <c r="C117" s="83" t="e">
        <v>#N/A</v>
      </c>
      <c r="D117" s="83" t="e">
        <v>#N/A</v>
      </c>
      <c r="E117" s="83" t="e">
        <v>#N/A</v>
      </c>
      <c r="F117" s="83"/>
      <c r="G117" s="83"/>
    </row>
    <row r="118" spans="1:7" ht="16" hidden="1" customHeight="1" thickTop="1" x14ac:dyDescent="0.35">
      <c r="A118" s="94"/>
      <c r="B118" s="88" t="e">
        <v>#N/A</v>
      </c>
      <c r="C118" s="88" t="e">
        <v>#N/A</v>
      </c>
      <c r="D118" s="88" t="e">
        <v>#N/A</v>
      </c>
      <c r="E118" s="88" t="e">
        <v>#N/A</v>
      </c>
      <c r="F118" s="88" t="e">
        <v>#N/A</v>
      </c>
      <c r="G118" s="88" t="e">
        <v>#N/A</v>
      </c>
    </row>
    <row r="119" spans="1:7" ht="16" hidden="1" customHeight="1" thickTop="1" x14ac:dyDescent="0.35">
      <c r="A119" s="92"/>
      <c r="B119" s="39" t="e">
        <v>#N/A</v>
      </c>
      <c r="C119" s="39" t="e">
        <v>#N/A</v>
      </c>
      <c r="D119" s="39" t="e">
        <v>#N/A</v>
      </c>
      <c r="E119" s="39" t="e">
        <v>#N/A</v>
      </c>
      <c r="F119" s="39" t="e">
        <v>#N/A</v>
      </c>
      <c r="G119" s="39" t="e">
        <v>#N/A</v>
      </c>
    </row>
    <row r="120" spans="1:7" ht="16.5" hidden="1" customHeight="1" thickTop="1" thickBot="1" x14ac:dyDescent="0.4">
      <c r="A120" s="93"/>
      <c r="B120" s="83" t="e">
        <v>#N/A</v>
      </c>
      <c r="C120" s="83" t="e">
        <v>#N/A</v>
      </c>
      <c r="D120" s="83" t="e">
        <v>#N/A</v>
      </c>
      <c r="E120" s="83" t="e">
        <v>#N/A</v>
      </c>
      <c r="F120" s="83"/>
      <c r="G120" s="83"/>
    </row>
    <row r="121" spans="1:7" ht="16" hidden="1" customHeight="1" thickTop="1" x14ac:dyDescent="0.35">
      <c r="A121" s="94"/>
      <c r="B121" s="88" t="e">
        <v>#N/A</v>
      </c>
      <c r="C121" s="88" t="e">
        <v>#N/A</v>
      </c>
      <c r="D121" s="88" t="e">
        <v>#N/A</v>
      </c>
      <c r="E121" s="88" t="e">
        <v>#N/A</v>
      </c>
      <c r="F121" s="88" t="e">
        <v>#N/A</v>
      </c>
      <c r="G121" s="88" t="e">
        <v>#N/A</v>
      </c>
    </row>
    <row r="122" spans="1:7" ht="16" hidden="1" customHeight="1" thickTop="1" x14ac:dyDescent="0.35">
      <c r="A122" s="92"/>
      <c r="B122" s="39" t="e">
        <v>#N/A</v>
      </c>
      <c r="C122" s="39" t="e">
        <v>#N/A</v>
      </c>
      <c r="D122" s="39" t="e">
        <v>#N/A</v>
      </c>
      <c r="E122" s="39" t="e">
        <v>#N/A</v>
      </c>
      <c r="F122" s="39" t="e">
        <v>#N/A</v>
      </c>
      <c r="G122" s="39" t="e">
        <v>#N/A</v>
      </c>
    </row>
    <row r="123" spans="1:7" ht="16.5" hidden="1" customHeight="1" thickTop="1" thickBot="1" x14ac:dyDescent="0.4">
      <c r="A123" s="93"/>
      <c r="B123" s="83" t="e">
        <v>#N/A</v>
      </c>
      <c r="C123" s="83" t="e">
        <v>#N/A</v>
      </c>
      <c r="D123" s="83" t="e">
        <v>#N/A</v>
      </c>
      <c r="E123" s="83" t="e">
        <v>#N/A</v>
      </c>
      <c r="F123" s="83"/>
      <c r="G123" s="83"/>
    </row>
    <row r="124" spans="1:7" ht="16" hidden="1" customHeight="1" thickTop="1" x14ac:dyDescent="0.35">
      <c r="A124" s="94"/>
      <c r="B124" s="88" t="e">
        <v>#N/A</v>
      </c>
      <c r="C124" s="88" t="e">
        <v>#N/A</v>
      </c>
      <c r="D124" s="88" t="e">
        <v>#N/A</v>
      </c>
      <c r="E124" s="88" t="e">
        <v>#N/A</v>
      </c>
      <c r="F124" s="88" t="e">
        <v>#N/A</v>
      </c>
      <c r="G124" s="88" t="e">
        <v>#N/A</v>
      </c>
    </row>
    <row r="125" spans="1:7" ht="16" hidden="1" customHeight="1" thickTop="1" x14ac:dyDescent="0.35">
      <c r="A125" s="92"/>
      <c r="B125" s="39" t="e">
        <v>#N/A</v>
      </c>
      <c r="C125" s="39" t="e">
        <v>#N/A</v>
      </c>
      <c r="D125" s="39" t="e">
        <v>#N/A</v>
      </c>
      <c r="E125" s="39" t="e">
        <v>#N/A</v>
      </c>
      <c r="F125" s="39" t="e">
        <v>#N/A</v>
      </c>
      <c r="G125" s="39" t="e">
        <v>#N/A</v>
      </c>
    </row>
    <row r="126" spans="1:7" ht="16.5" hidden="1" customHeight="1" thickTop="1" thickBot="1" x14ac:dyDescent="0.4">
      <c r="A126" s="93"/>
      <c r="B126" s="83" t="e">
        <v>#N/A</v>
      </c>
      <c r="C126" s="83" t="e">
        <v>#N/A</v>
      </c>
      <c r="D126" s="83" t="e">
        <v>#N/A</v>
      </c>
      <c r="E126" s="83" t="e">
        <v>#N/A</v>
      </c>
      <c r="F126" s="83"/>
      <c r="G126" s="83"/>
    </row>
    <row r="127" spans="1:7" ht="16" hidden="1" customHeight="1" thickTop="1" x14ac:dyDescent="0.35">
      <c r="A127" s="94"/>
      <c r="B127" s="88" t="e">
        <v>#N/A</v>
      </c>
      <c r="C127" s="88" t="e">
        <v>#N/A</v>
      </c>
      <c r="D127" s="88" t="e">
        <v>#N/A</v>
      </c>
      <c r="E127" s="88" t="e">
        <v>#N/A</v>
      </c>
      <c r="F127" s="88" t="e">
        <v>#N/A</v>
      </c>
      <c r="G127" s="88" t="e">
        <v>#N/A</v>
      </c>
    </row>
    <row r="128" spans="1:7" ht="16" hidden="1" customHeight="1" thickTop="1" x14ac:dyDescent="0.35">
      <c r="A128" s="92"/>
      <c r="B128" s="39" t="e">
        <v>#N/A</v>
      </c>
      <c r="C128" s="39" t="e">
        <v>#N/A</v>
      </c>
      <c r="D128" s="39" t="e">
        <v>#N/A</v>
      </c>
      <c r="E128" s="39" t="e">
        <v>#N/A</v>
      </c>
      <c r="F128" s="39" t="e">
        <v>#N/A</v>
      </c>
      <c r="G128" s="39" t="e">
        <v>#N/A</v>
      </c>
    </row>
    <row r="129" spans="1:7" ht="16.5" hidden="1" customHeight="1" thickTop="1" thickBot="1" x14ac:dyDescent="0.4">
      <c r="A129" s="93"/>
      <c r="B129" s="83" t="e">
        <v>#N/A</v>
      </c>
      <c r="C129" s="83" t="e">
        <v>#N/A</v>
      </c>
      <c r="D129" s="83" t="e">
        <v>#N/A</v>
      </c>
      <c r="E129" s="83" t="e">
        <v>#N/A</v>
      </c>
      <c r="F129" s="83"/>
      <c r="G129" s="83"/>
    </row>
    <row r="130" spans="1:7" ht="16" hidden="1" customHeight="1" thickTop="1" x14ac:dyDescent="0.35">
      <c r="A130" s="94"/>
      <c r="B130" s="88" t="e">
        <v>#N/A</v>
      </c>
      <c r="C130" s="88" t="e">
        <v>#N/A</v>
      </c>
      <c r="D130" s="88" t="e">
        <v>#N/A</v>
      </c>
      <c r="E130" s="88" t="e">
        <v>#N/A</v>
      </c>
      <c r="F130" s="88" t="e">
        <v>#N/A</v>
      </c>
      <c r="G130" s="88" t="e">
        <v>#N/A</v>
      </c>
    </row>
    <row r="131" spans="1:7" ht="16" hidden="1" customHeight="1" thickTop="1" x14ac:dyDescent="0.35">
      <c r="A131" s="92"/>
      <c r="B131" s="39" t="e">
        <v>#N/A</v>
      </c>
      <c r="C131" s="39" t="e">
        <v>#N/A</v>
      </c>
      <c r="D131" s="39" t="e">
        <v>#N/A</v>
      </c>
      <c r="E131" s="39" t="e">
        <v>#N/A</v>
      </c>
      <c r="F131" s="39" t="e">
        <v>#N/A</v>
      </c>
      <c r="G131" s="39" t="e">
        <v>#N/A</v>
      </c>
    </row>
    <row r="132" spans="1:7" ht="16.5" hidden="1" customHeight="1" thickTop="1" thickBot="1" x14ac:dyDescent="0.4">
      <c r="A132" s="93"/>
      <c r="B132" s="83" t="e">
        <v>#N/A</v>
      </c>
      <c r="C132" s="83" t="e">
        <v>#N/A</v>
      </c>
      <c r="D132" s="83" t="e">
        <v>#N/A</v>
      </c>
      <c r="E132" s="83" t="e">
        <v>#N/A</v>
      </c>
      <c r="F132" s="83"/>
      <c r="G132" s="83"/>
    </row>
    <row r="133" spans="1:7" ht="15" thickTop="1" x14ac:dyDescent="0.35"/>
  </sheetData>
  <mergeCells count="7">
    <mergeCell ref="A1:A3"/>
    <mergeCell ref="B1:B3"/>
    <mergeCell ref="C1:C3"/>
    <mergeCell ref="D1:D3"/>
    <mergeCell ref="E1:E3"/>
    <mergeCell ref="F1:F3"/>
    <mergeCell ref="G1:G3"/>
  </mergeCells>
  <conditionalFormatting sqref="B5:G5 B6:E6 B11:G11 B8:G8 B9:E9 B12:E12 B14:G14 B15:E15 B17:G17 B18:E18 B29:G29 B20:G20 B26:G26 B23:G23 B21:E21 B24:E24 B27:E27 B30:E30 C43:G44 K46:K51 K34:K38 B32:G42 B45:G52 L64:L66 B54:G132">
    <cfRule type="cellIs" dxfId="98" priority="249" stopIfTrue="1" operator="between">
      <formula>200</formula>
      <formula>219</formula>
    </cfRule>
    <cfRule type="cellIs" dxfId="97" priority="250" stopIfTrue="1" operator="between">
      <formula>220</formula>
      <formula>249</formula>
    </cfRule>
    <cfRule type="cellIs" dxfId="96" priority="251" stopIfTrue="1" operator="between">
      <formula>250</formula>
      <formula>300</formula>
    </cfRule>
  </conditionalFormatting>
  <conditionalFormatting sqref="C43:G44 B4:G42 B45:G52 B54:G132">
    <cfRule type="cellIs" dxfId="95" priority="245" operator="between">
      <formula>250</formula>
      <formula>300</formula>
    </cfRule>
    <cfRule type="cellIs" dxfId="94" priority="246" operator="between">
      <formula>250</formula>
      <formula>300</formula>
    </cfRule>
    <cfRule type="cellIs" dxfId="93" priority="247" operator="between">
      <formula>220</formula>
      <formula>249</formula>
    </cfRule>
    <cfRule type="cellIs" dxfId="92" priority="248" operator="between">
      <formula>200</formula>
      <formula>219</formula>
    </cfRule>
  </conditionalFormatting>
  <conditionalFormatting sqref="B4:G52 B54:G132">
    <cfRule type="cellIs" dxfId="91" priority="31" operator="equal">
      <formula>300</formula>
    </cfRule>
  </conditionalFormatting>
  <conditionalFormatting sqref="B53:G53">
    <cfRule type="cellIs" dxfId="90" priority="12" stopIfTrue="1" operator="between">
      <formula>200</formula>
      <formula>219</formula>
    </cfRule>
    <cfRule type="cellIs" dxfId="89" priority="13" stopIfTrue="1" operator="between">
      <formula>220</formula>
      <formula>249</formula>
    </cfRule>
    <cfRule type="cellIs" dxfId="88" priority="14" stopIfTrue="1" operator="between">
      <formula>250</formula>
      <formula>300</formula>
    </cfRule>
  </conditionalFormatting>
  <conditionalFormatting sqref="B53:G53">
    <cfRule type="cellIs" dxfId="87" priority="8" operator="between">
      <formula>250</formula>
      <formula>300</formula>
    </cfRule>
    <cfRule type="cellIs" dxfId="86" priority="9" operator="between">
      <formula>250</formula>
      <formula>300</formula>
    </cfRule>
    <cfRule type="cellIs" dxfId="85" priority="10" operator="between">
      <formula>220</formula>
      <formula>249</formula>
    </cfRule>
    <cfRule type="cellIs" dxfId="84" priority="11" operator="between">
      <formula>200</formula>
      <formula>219</formula>
    </cfRule>
  </conditionalFormatting>
  <conditionalFormatting sqref="B53:G53">
    <cfRule type="cellIs" dxfId="83" priority="7" operator="equal">
      <formula>300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3"/>
  <sheetViews>
    <sheetView zoomScale="90" zoomScaleNormal="90" workbookViewId="0"/>
  </sheetViews>
  <sheetFormatPr defaultRowHeight="15" customHeight="1" x14ac:dyDescent="0.35"/>
  <cols>
    <col min="1" max="1" width="7" customWidth="1"/>
    <col min="2" max="2" width="38.7265625" customWidth="1"/>
    <col min="3" max="7" width="9.7265625" customWidth="1"/>
    <col min="8" max="9" width="8.7265625" customWidth="1"/>
    <col min="10" max="10" width="6.453125" customWidth="1"/>
    <col min="11" max="11" width="38.7265625" customWidth="1"/>
    <col min="12" max="16" width="9.7265625" customWidth="1"/>
  </cols>
  <sheetData>
    <row r="1" spans="1:21" ht="30" customHeight="1" thickBot="1" x14ac:dyDescent="0.4">
      <c r="D1" s="602" t="s">
        <v>122</v>
      </c>
      <c r="E1" s="603"/>
      <c r="F1" s="603"/>
      <c r="G1" s="603"/>
      <c r="H1" s="603"/>
      <c r="I1" s="603"/>
      <c r="J1" s="603"/>
      <c r="K1" s="604"/>
    </row>
    <row r="2" spans="1:21" ht="30" customHeight="1" x14ac:dyDescent="0.35">
      <c r="A2" s="605" t="s">
        <v>219</v>
      </c>
      <c r="B2" s="606"/>
      <c r="C2" s="606"/>
      <c r="D2" s="606"/>
      <c r="E2" s="606"/>
      <c r="F2" s="606"/>
      <c r="G2" s="606"/>
      <c r="J2" s="605" t="s">
        <v>224</v>
      </c>
      <c r="K2" s="606"/>
      <c r="L2" s="606"/>
      <c r="M2" s="606"/>
      <c r="N2" s="606"/>
      <c r="O2" s="606"/>
      <c r="P2" s="606"/>
    </row>
    <row r="3" spans="1:21" ht="20.149999999999999" customHeight="1" x14ac:dyDescent="0.35">
      <c r="A3" s="530"/>
      <c r="B3" s="532" t="s">
        <v>1</v>
      </c>
      <c r="C3" s="540" t="s">
        <v>2</v>
      </c>
      <c r="D3" s="540" t="s">
        <v>3</v>
      </c>
      <c r="E3" s="523" t="s">
        <v>9</v>
      </c>
      <c r="F3" s="523" t="s">
        <v>10</v>
      </c>
      <c r="G3" s="525" t="s">
        <v>11</v>
      </c>
      <c r="J3" s="502"/>
      <c r="K3" s="547" t="s">
        <v>1</v>
      </c>
      <c r="L3" s="505" t="s">
        <v>2</v>
      </c>
      <c r="M3" s="505" t="s">
        <v>3</v>
      </c>
      <c r="N3" s="519" t="s">
        <v>9</v>
      </c>
      <c r="O3" s="519" t="s">
        <v>10</v>
      </c>
      <c r="P3" s="550" t="s">
        <v>11</v>
      </c>
    </row>
    <row r="4" spans="1:21" ht="20.149999999999999" customHeight="1" x14ac:dyDescent="0.35">
      <c r="A4" s="531"/>
      <c r="B4" s="533"/>
      <c r="C4" s="541"/>
      <c r="D4" s="541"/>
      <c r="E4" s="524"/>
      <c r="F4" s="524"/>
      <c r="G4" s="526"/>
      <c r="J4" s="503"/>
      <c r="K4" s="548"/>
      <c r="L4" s="506"/>
      <c r="M4" s="506"/>
      <c r="N4" s="520"/>
      <c r="O4" s="520"/>
      <c r="P4" s="551"/>
    </row>
    <row r="5" spans="1:21" ht="20.149999999999999" customHeight="1" x14ac:dyDescent="0.35">
      <c r="A5" s="531"/>
      <c r="B5" s="533"/>
      <c r="C5" s="541"/>
      <c r="D5" s="541"/>
      <c r="E5" s="524"/>
      <c r="F5" s="524"/>
      <c r="G5" s="526"/>
      <c r="J5" s="503"/>
      <c r="K5" s="548"/>
      <c r="L5" s="506"/>
      <c r="M5" s="506"/>
      <c r="N5" s="520"/>
      <c r="O5" s="520"/>
      <c r="P5" s="551"/>
    </row>
    <row r="6" spans="1:21" ht="20.149999999999999" customHeight="1" thickBot="1" x14ac:dyDescent="0.4">
      <c r="A6" s="531"/>
      <c r="B6" s="533"/>
      <c r="C6" s="541"/>
      <c r="D6" s="541"/>
      <c r="E6" s="524"/>
      <c r="F6" s="524"/>
      <c r="G6" s="526"/>
      <c r="J6" s="503"/>
      <c r="K6" s="548"/>
      <c r="L6" s="506"/>
      <c r="M6" s="506"/>
      <c r="N6" s="520"/>
      <c r="O6" s="520"/>
      <c r="P6" s="551"/>
    </row>
    <row r="7" spans="1:21" ht="22" customHeight="1" x14ac:dyDescent="0.35">
      <c r="A7" s="98" t="s">
        <v>14</v>
      </c>
      <c r="B7" s="483" t="e">
        <f>'All Event'!#REF!</f>
        <v>#REF!</v>
      </c>
      <c r="C7" s="484" t="e">
        <f>'All Event'!#REF!</f>
        <v>#REF!</v>
      </c>
      <c r="D7" s="450">
        <v>196</v>
      </c>
      <c r="E7" s="485" t="e">
        <f>'All Event'!#REF!/6</f>
        <v>#REF!</v>
      </c>
      <c r="F7" s="485" t="e">
        <f>'All Event'!#REF!</f>
        <v>#REF!</v>
      </c>
      <c r="G7" s="486" t="e">
        <f>SUM(D7:F7)</f>
        <v>#REF!</v>
      </c>
      <c r="H7" s="613" t="s">
        <v>253</v>
      </c>
      <c r="J7" s="99" t="s">
        <v>18</v>
      </c>
      <c r="K7" s="483" t="e">
        <f>'All Event'!#REF!</f>
        <v>#REF!</v>
      </c>
      <c r="L7" s="484" t="e">
        <f>'All Event'!#REF!</f>
        <v>#REF!</v>
      </c>
      <c r="M7" s="450">
        <v>213</v>
      </c>
      <c r="N7" s="485" t="e">
        <f>'All Event'!#REF!/6</f>
        <v>#REF!</v>
      </c>
      <c r="O7" s="485" t="e">
        <f>'All Event'!#REF!</f>
        <v>#REF!</v>
      </c>
      <c r="P7" s="486" t="e">
        <f>SUM(M7:O7)</f>
        <v>#REF!</v>
      </c>
      <c r="Q7" s="613" t="s">
        <v>257</v>
      </c>
    </row>
    <row r="8" spans="1:21" ht="22" customHeight="1" thickBot="1" x14ac:dyDescent="0.4">
      <c r="A8" s="98" t="s">
        <v>29</v>
      </c>
      <c r="B8" s="191" t="e">
        <f>'All Event'!#REF!</f>
        <v>#REF!</v>
      </c>
      <c r="C8" s="192" t="e">
        <f>'All Event'!#REF!</f>
        <v>#REF!</v>
      </c>
      <c r="D8" s="53">
        <v>141</v>
      </c>
      <c r="E8" s="193" t="e">
        <f>'All Event'!#REF!/6</f>
        <v>#REF!</v>
      </c>
      <c r="F8" s="193" t="e">
        <f>'All Event'!#REF!</f>
        <v>#REF!</v>
      </c>
      <c r="G8" s="194" t="e">
        <f>SUM(D8:F8)</f>
        <v>#REF!</v>
      </c>
      <c r="H8" s="614"/>
      <c r="J8" s="99" t="s">
        <v>25</v>
      </c>
      <c r="K8" s="307" t="e">
        <f>'All Event'!#REF!</f>
        <v>#REF!</v>
      </c>
      <c r="L8" s="308" t="e">
        <f>'All Event'!#REF!</f>
        <v>#REF!</v>
      </c>
      <c r="M8" s="267">
        <v>178</v>
      </c>
      <c r="N8" s="309" t="e">
        <f>'All Event'!#REF!/6</f>
        <v>#REF!</v>
      </c>
      <c r="O8" s="309" t="e">
        <f>'All Event'!#REF!</f>
        <v>#REF!</v>
      </c>
      <c r="P8" s="310" t="e">
        <f>SUM(M8:O8)</f>
        <v>#REF!</v>
      </c>
      <c r="Q8" s="614"/>
      <c r="S8" s="122"/>
      <c r="T8" s="140"/>
      <c r="U8" s="117"/>
    </row>
    <row r="10" spans="1:21" ht="30" customHeight="1" x14ac:dyDescent="0.35">
      <c r="A10" s="605" t="s">
        <v>221</v>
      </c>
      <c r="B10" s="606"/>
      <c r="C10" s="606"/>
      <c r="D10" s="606"/>
      <c r="E10" s="606"/>
      <c r="F10" s="606"/>
      <c r="G10" s="606"/>
      <c r="J10" s="605" t="s">
        <v>225</v>
      </c>
      <c r="K10" s="606"/>
      <c r="L10" s="606"/>
      <c r="M10" s="606"/>
      <c r="N10" s="606"/>
      <c r="O10" s="606"/>
      <c r="P10" s="606"/>
    </row>
    <row r="11" spans="1:21" ht="20.149999999999999" customHeight="1" x14ac:dyDescent="0.35">
      <c r="A11" s="530"/>
      <c r="B11" s="532" t="s">
        <v>1</v>
      </c>
      <c r="C11" s="540" t="s">
        <v>2</v>
      </c>
      <c r="D11" s="540" t="s">
        <v>3</v>
      </c>
      <c r="E11" s="523" t="s">
        <v>9</v>
      </c>
      <c r="F11" s="523" t="s">
        <v>10</v>
      </c>
      <c r="G11" s="525" t="s">
        <v>11</v>
      </c>
      <c r="J11" s="530"/>
      <c r="K11" s="532" t="s">
        <v>1</v>
      </c>
      <c r="L11" s="540" t="s">
        <v>2</v>
      </c>
      <c r="M11" s="540" t="s">
        <v>3</v>
      </c>
      <c r="N11" s="523" t="s">
        <v>9</v>
      </c>
      <c r="O11" s="523" t="s">
        <v>10</v>
      </c>
      <c r="P11" s="525" t="s">
        <v>11</v>
      </c>
    </row>
    <row r="12" spans="1:21" ht="20.149999999999999" customHeight="1" x14ac:dyDescent="0.35">
      <c r="A12" s="531"/>
      <c r="B12" s="533"/>
      <c r="C12" s="541"/>
      <c r="D12" s="541"/>
      <c r="E12" s="524"/>
      <c r="F12" s="524"/>
      <c r="G12" s="526"/>
      <c r="J12" s="531"/>
      <c r="K12" s="533"/>
      <c r="L12" s="541"/>
      <c r="M12" s="541"/>
      <c r="N12" s="524"/>
      <c r="O12" s="524"/>
      <c r="P12" s="526"/>
    </row>
    <row r="13" spans="1:21" ht="20.149999999999999" customHeight="1" x14ac:dyDescent="0.35">
      <c r="A13" s="531"/>
      <c r="B13" s="533"/>
      <c r="C13" s="541"/>
      <c r="D13" s="541"/>
      <c r="E13" s="524"/>
      <c r="F13" s="524"/>
      <c r="G13" s="526"/>
      <c r="J13" s="531"/>
      <c r="K13" s="533"/>
      <c r="L13" s="541"/>
      <c r="M13" s="541"/>
      <c r="N13" s="524"/>
      <c r="O13" s="524"/>
      <c r="P13" s="526"/>
    </row>
    <row r="14" spans="1:21" ht="20.149999999999999" customHeight="1" thickBot="1" x14ac:dyDescent="0.4">
      <c r="A14" s="531"/>
      <c r="B14" s="533"/>
      <c r="C14" s="541"/>
      <c r="D14" s="541"/>
      <c r="E14" s="524"/>
      <c r="F14" s="524"/>
      <c r="G14" s="526"/>
      <c r="J14" s="531"/>
      <c r="K14" s="533"/>
      <c r="L14" s="541"/>
      <c r="M14" s="541"/>
      <c r="N14" s="524"/>
      <c r="O14" s="524"/>
      <c r="P14" s="526"/>
    </row>
    <row r="15" spans="1:21" ht="22" customHeight="1" x14ac:dyDescent="0.35">
      <c r="A15" s="12" t="s">
        <v>15</v>
      </c>
      <c r="B15" s="483" t="str">
        <f>'All Event'!A4</f>
        <v>Marešová Jana</v>
      </c>
      <c r="C15" s="484" t="e">
        <f>'All Event'!#REF!</f>
        <v>#REF!</v>
      </c>
      <c r="D15" s="450">
        <v>187</v>
      </c>
      <c r="E15" s="485" t="e">
        <f>'All Event'!#REF!/6</f>
        <v>#REF!</v>
      </c>
      <c r="F15" s="485" t="e">
        <f>'All Event'!#REF!</f>
        <v>#REF!</v>
      </c>
      <c r="G15" s="486" t="e">
        <f>SUM(D15:F15)</f>
        <v>#REF!</v>
      </c>
      <c r="H15" s="613" t="s">
        <v>251</v>
      </c>
      <c r="J15" s="99" t="s">
        <v>19</v>
      </c>
      <c r="K15" s="483" t="e">
        <f>'All Event'!#REF!</f>
        <v>#REF!</v>
      </c>
      <c r="L15" s="484" t="e">
        <f>'All Event'!#REF!</f>
        <v>#REF!</v>
      </c>
      <c r="M15" s="450">
        <v>181</v>
      </c>
      <c r="N15" s="485" t="e">
        <f>'All Event'!#REF!/6</f>
        <v>#REF!</v>
      </c>
      <c r="O15" s="485" t="e">
        <f>'All Event'!#REF!</f>
        <v>#REF!</v>
      </c>
      <c r="P15" s="486" t="e">
        <f>SUM(M15:O15)</f>
        <v>#REF!</v>
      </c>
      <c r="Q15" s="613" t="s">
        <v>254</v>
      </c>
    </row>
    <row r="16" spans="1:21" ht="22" customHeight="1" thickBot="1" x14ac:dyDescent="0.4">
      <c r="A16" s="12" t="s">
        <v>28</v>
      </c>
      <c r="B16" s="143" t="str">
        <f>'All Event'!A13</f>
        <v>Surán Ondřej</v>
      </c>
      <c r="C16" s="109" t="e">
        <f>'All Event'!#REF!</f>
        <v>#REF!</v>
      </c>
      <c r="D16" s="53">
        <v>137</v>
      </c>
      <c r="E16" s="53" t="e">
        <f>'All Event'!#REF!/6</f>
        <v>#REF!</v>
      </c>
      <c r="F16" s="53" t="e">
        <f>'All Event'!#REF!</f>
        <v>#REF!</v>
      </c>
      <c r="G16" s="197" t="e">
        <f>SUM(D16:F16)</f>
        <v>#REF!</v>
      </c>
      <c r="H16" s="614"/>
      <c r="J16" s="99" t="s">
        <v>24</v>
      </c>
      <c r="K16" s="143" t="str">
        <f>'All Event'!A10</f>
        <v>Mlčák František</v>
      </c>
      <c r="L16" s="195" t="e">
        <f>'All Event'!#REF!</f>
        <v>#REF!</v>
      </c>
      <c r="M16" s="53">
        <v>182</v>
      </c>
      <c r="N16" s="196" t="e">
        <f>'All Event'!#REF!/6</f>
        <v>#REF!</v>
      </c>
      <c r="O16" s="196" t="e">
        <f>'All Event'!#REF!</f>
        <v>#REF!</v>
      </c>
      <c r="P16" s="197" t="e">
        <f>SUM(M16:O16)</f>
        <v>#REF!</v>
      </c>
      <c r="Q16" s="614"/>
    </row>
    <row r="18" spans="1:17" ht="30" customHeight="1" x14ac:dyDescent="0.35">
      <c r="A18" s="605" t="s">
        <v>222</v>
      </c>
      <c r="B18" s="606"/>
      <c r="C18" s="606"/>
      <c r="D18" s="606"/>
      <c r="E18" s="606"/>
      <c r="F18" s="606"/>
      <c r="G18" s="606"/>
      <c r="J18" s="605" t="s">
        <v>226</v>
      </c>
      <c r="K18" s="606"/>
      <c r="L18" s="606"/>
      <c r="M18" s="606"/>
      <c r="N18" s="606"/>
      <c r="O18" s="606"/>
      <c r="P18" s="606"/>
    </row>
    <row r="19" spans="1:17" ht="20.149999999999999" customHeight="1" x14ac:dyDescent="0.35">
      <c r="A19" s="530"/>
      <c r="B19" s="532" t="s">
        <v>1</v>
      </c>
      <c r="C19" s="540" t="s">
        <v>2</v>
      </c>
      <c r="D19" s="540" t="s">
        <v>3</v>
      </c>
      <c r="E19" s="523" t="s">
        <v>9</v>
      </c>
      <c r="F19" s="523" t="s">
        <v>10</v>
      </c>
      <c r="G19" s="525" t="s">
        <v>11</v>
      </c>
      <c r="J19" s="502"/>
      <c r="K19" s="547" t="s">
        <v>1</v>
      </c>
      <c r="L19" s="505" t="s">
        <v>2</v>
      </c>
      <c r="M19" s="505" t="s">
        <v>3</v>
      </c>
      <c r="N19" s="519" t="s">
        <v>9</v>
      </c>
      <c r="O19" s="519" t="s">
        <v>10</v>
      </c>
      <c r="P19" s="550" t="s">
        <v>11</v>
      </c>
    </row>
    <row r="20" spans="1:17" ht="20.149999999999999" customHeight="1" x14ac:dyDescent="0.35">
      <c r="A20" s="531"/>
      <c r="B20" s="533"/>
      <c r="C20" s="541"/>
      <c r="D20" s="541"/>
      <c r="E20" s="524"/>
      <c r="F20" s="524"/>
      <c r="G20" s="526"/>
      <c r="J20" s="503"/>
      <c r="K20" s="548"/>
      <c r="L20" s="506"/>
      <c r="M20" s="506"/>
      <c r="N20" s="520"/>
      <c r="O20" s="520"/>
      <c r="P20" s="551"/>
    </row>
    <row r="21" spans="1:17" ht="20.149999999999999" customHeight="1" x14ac:dyDescent="0.35">
      <c r="A21" s="531"/>
      <c r="B21" s="533"/>
      <c r="C21" s="541"/>
      <c r="D21" s="541"/>
      <c r="E21" s="524"/>
      <c r="F21" s="524"/>
      <c r="G21" s="526"/>
      <c r="J21" s="503"/>
      <c r="K21" s="548"/>
      <c r="L21" s="506"/>
      <c r="M21" s="506"/>
      <c r="N21" s="520"/>
      <c r="O21" s="520"/>
      <c r="P21" s="551"/>
    </row>
    <row r="22" spans="1:17" ht="20.149999999999999" customHeight="1" thickBot="1" x14ac:dyDescent="0.4">
      <c r="A22" s="531"/>
      <c r="B22" s="533"/>
      <c r="C22" s="541"/>
      <c r="D22" s="541"/>
      <c r="E22" s="524"/>
      <c r="F22" s="524"/>
      <c r="G22" s="526"/>
      <c r="J22" s="503"/>
      <c r="K22" s="548"/>
      <c r="L22" s="506"/>
      <c r="M22" s="506"/>
      <c r="N22" s="520"/>
      <c r="O22" s="520"/>
      <c r="P22" s="551"/>
    </row>
    <row r="23" spans="1:17" ht="22" customHeight="1" x14ac:dyDescent="0.35">
      <c r="A23" s="98" t="s">
        <v>16</v>
      </c>
      <c r="B23" s="483" t="e">
        <f>'All Event'!#REF!</f>
        <v>#REF!</v>
      </c>
      <c r="C23" s="484" t="e">
        <f>'All Event'!#REF!</f>
        <v>#REF!</v>
      </c>
      <c r="D23" s="450">
        <v>212</v>
      </c>
      <c r="E23" s="485" t="e">
        <f>'All Event'!#REF!/6</f>
        <v>#REF!</v>
      </c>
      <c r="F23" s="485" t="e">
        <f>'All Event'!#REF!</f>
        <v>#REF!</v>
      </c>
      <c r="G23" s="486" t="e">
        <f>SUM(D23:F23)</f>
        <v>#REF!</v>
      </c>
      <c r="H23" s="613" t="s">
        <v>255</v>
      </c>
      <c r="J23" s="99" t="s">
        <v>20</v>
      </c>
      <c r="K23" s="483" t="e">
        <f>'All Event'!#REF!</f>
        <v>#REF!</v>
      </c>
      <c r="L23" s="484" t="e">
        <f>'All Event'!#REF!</f>
        <v>#REF!</v>
      </c>
      <c r="M23" s="450">
        <v>187</v>
      </c>
      <c r="N23" s="485" t="e">
        <f>'All Event'!#REF!/6</f>
        <v>#REF!</v>
      </c>
      <c r="O23" s="485" t="e">
        <f>'All Event'!#REF!</f>
        <v>#REF!</v>
      </c>
      <c r="P23" s="486" t="e">
        <f>SUM(M23:O23)</f>
        <v>#REF!</v>
      </c>
      <c r="Q23" s="613" t="s">
        <v>258</v>
      </c>
    </row>
    <row r="24" spans="1:17" ht="22" customHeight="1" thickBot="1" x14ac:dyDescent="0.4">
      <c r="A24" s="98" t="s">
        <v>27</v>
      </c>
      <c r="B24" s="307" t="e">
        <f>'All Event'!#REF!</f>
        <v>#REF!</v>
      </c>
      <c r="C24" s="270" t="e">
        <f>'All Event'!#REF!</f>
        <v>#REF!</v>
      </c>
      <c r="D24" s="267"/>
      <c r="E24" s="309" t="e">
        <f>'All Event'!#REF!/6</f>
        <v>#REF!</v>
      </c>
      <c r="F24" s="309" t="e">
        <f>'All Event'!#REF!</f>
        <v>#REF!</v>
      </c>
      <c r="G24" s="310" t="e">
        <f>SUM(D24:F24)</f>
        <v>#REF!</v>
      </c>
      <c r="H24" s="614"/>
      <c r="J24" s="99" t="s">
        <v>23</v>
      </c>
      <c r="K24" s="307" t="e">
        <f>'All Event'!#REF!</f>
        <v>#REF!</v>
      </c>
      <c r="L24" s="308" t="e">
        <f>'All Event'!#REF!</f>
        <v>#REF!</v>
      </c>
      <c r="M24" s="267">
        <v>191</v>
      </c>
      <c r="N24" s="309" t="e">
        <f>'All Event'!#REF!/6</f>
        <v>#REF!</v>
      </c>
      <c r="O24" s="309" t="e">
        <f>'All Event'!#REF!</f>
        <v>#REF!</v>
      </c>
      <c r="P24" s="310" t="e">
        <f>SUM(M24:O24)</f>
        <v>#REF!</v>
      </c>
      <c r="Q24" s="614"/>
    </row>
    <row r="26" spans="1:17" ht="30" customHeight="1" x14ac:dyDescent="0.35">
      <c r="A26" s="605" t="s">
        <v>223</v>
      </c>
      <c r="B26" s="606"/>
      <c r="C26" s="606"/>
      <c r="D26" s="606"/>
      <c r="E26" s="606"/>
      <c r="F26" s="606"/>
      <c r="G26" s="606"/>
      <c r="J26" s="605" t="s">
        <v>227</v>
      </c>
      <c r="K26" s="606"/>
      <c r="L26" s="606"/>
      <c r="M26" s="606"/>
      <c r="N26" s="606"/>
      <c r="O26" s="606"/>
      <c r="P26" s="606"/>
    </row>
    <row r="27" spans="1:17" ht="20.149999999999999" customHeight="1" x14ac:dyDescent="0.35">
      <c r="A27" s="530"/>
      <c r="B27" s="532" t="s">
        <v>1</v>
      </c>
      <c r="C27" s="540" t="s">
        <v>2</v>
      </c>
      <c r="D27" s="540" t="s">
        <v>3</v>
      </c>
      <c r="E27" s="523" t="s">
        <v>9</v>
      </c>
      <c r="F27" s="523" t="s">
        <v>10</v>
      </c>
      <c r="G27" s="525" t="s">
        <v>11</v>
      </c>
      <c r="J27" s="530"/>
      <c r="K27" s="532" t="s">
        <v>1</v>
      </c>
      <c r="L27" s="540" t="s">
        <v>2</v>
      </c>
      <c r="M27" s="540" t="s">
        <v>3</v>
      </c>
      <c r="N27" s="523" t="s">
        <v>9</v>
      </c>
      <c r="O27" s="523" t="s">
        <v>10</v>
      </c>
      <c r="P27" s="525" t="s">
        <v>11</v>
      </c>
    </row>
    <row r="28" spans="1:17" ht="20.149999999999999" customHeight="1" x14ac:dyDescent="0.35">
      <c r="A28" s="531"/>
      <c r="B28" s="533"/>
      <c r="C28" s="541"/>
      <c r="D28" s="541"/>
      <c r="E28" s="524"/>
      <c r="F28" s="524"/>
      <c r="G28" s="526"/>
      <c r="J28" s="531"/>
      <c r="K28" s="533"/>
      <c r="L28" s="541"/>
      <c r="M28" s="541"/>
      <c r="N28" s="524"/>
      <c r="O28" s="524"/>
      <c r="P28" s="526"/>
    </row>
    <row r="29" spans="1:17" ht="20.149999999999999" customHeight="1" x14ac:dyDescent="0.35">
      <c r="A29" s="531"/>
      <c r="B29" s="533"/>
      <c r="C29" s="541"/>
      <c r="D29" s="541"/>
      <c r="E29" s="524"/>
      <c r="F29" s="524"/>
      <c r="G29" s="526"/>
      <c r="J29" s="531"/>
      <c r="K29" s="533"/>
      <c r="L29" s="541"/>
      <c r="M29" s="541"/>
      <c r="N29" s="524"/>
      <c r="O29" s="524"/>
      <c r="P29" s="526"/>
    </row>
    <row r="30" spans="1:17" ht="20.149999999999999" customHeight="1" thickBot="1" x14ac:dyDescent="0.4">
      <c r="A30" s="531"/>
      <c r="B30" s="533"/>
      <c r="C30" s="541"/>
      <c r="D30" s="541"/>
      <c r="E30" s="524"/>
      <c r="F30" s="524"/>
      <c r="G30" s="526"/>
      <c r="J30" s="531"/>
      <c r="K30" s="533"/>
      <c r="L30" s="541"/>
      <c r="M30" s="541"/>
      <c r="N30" s="524"/>
      <c r="O30" s="524"/>
      <c r="P30" s="526"/>
    </row>
    <row r="31" spans="1:17" ht="22" customHeight="1" x14ac:dyDescent="0.35">
      <c r="A31" s="98" t="s">
        <v>17</v>
      </c>
      <c r="B31" s="483" t="e">
        <f>'All Event'!#REF!</f>
        <v>#REF!</v>
      </c>
      <c r="C31" s="484" t="e">
        <f>'All Event'!#REF!</f>
        <v>#REF!</v>
      </c>
      <c r="D31" s="450">
        <v>148</v>
      </c>
      <c r="E31" s="485" t="e">
        <f>'All Event'!#REF!/6</f>
        <v>#REF!</v>
      </c>
      <c r="F31" s="485" t="e">
        <f>'All Event'!#REF!</f>
        <v>#REF!</v>
      </c>
      <c r="G31" s="486" t="e">
        <f>SUM(D31:F31)</f>
        <v>#REF!</v>
      </c>
      <c r="H31" s="613" t="s">
        <v>252</v>
      </c>
      <c r="J31" s="99" t="s">
        <v>21</v>
      </c>
      <c r="K31" s="483" t="e">
        <f>'All Event'!#REF!</f>
        <v>#REF!</v>
      </c>
      <c r="L31" s="484" t="e">
        <f>'All Event'!#REF!</f>
        <v>#REF!</v>
      </c>
      <c r="M31" s="450">
        <v>157</v>
      </c>
      <c r="N31" s="485" t="e">
        <f>'All Event'!#REF!/6</f>
        <v>#REF!</v>
      </c>
      <c r="O31" s="485" t="e">
        <f>'All Event'!#REF!</f>
        <v>#REF!</v>
      </c>
      <c r="P31" s="487" t="e">
        <f>SUM(M31:O31)</f>
        <v>#REF!</v>
      </c>
      <c r="Q31" s="613" t="s">
        <v>256</v>
      </c>
    </row>
    <row r="32" spans="1:17" ht="22" customHeight="1" thickBot="1" x14ac:dyDescent="0.4">
      <c r="A32" s="98" t="s">
        <v>26</v>
      </c>
      <c r="B32" s="307" t="e">
        <f>'All Event'!#REF!</f>
        <v>#REF!</v>
      </c>
      <c r="C32" s="270" t="e">
        <f>'All Event'!#REF!</f>
        <v>#REF!</v>
      </c>
      <c r="D32" s="267">
        <v>137</v>
      </c>
      <c r="E32" s="309" t="e">
        <f>'All Event'!#REF!/6</f>
        <v>#REF!</v>
      </c>
      <c r="F32" s="309" t="e">
        <f>'All Event'!#REF!</f>
        <v>#REF!</v>
      </c>
      <c r="G32" s="310" t="e">
        <f>SUM(D32:F32)</f>
        <v>#REF!</v>
      </c>
      <c r="H32" s="614"/>
      <c r="J32" s="99" t="s">
        <v>22</v>
      </c>
      <c r="K32" s="143" t="str">
        <f>'All Event'!A7</f>
        <v>Brokešová Anna</v>
      </c>
      <c r="L32" s="109" t="e">
        <f>'All Event'!#REF!</f>
        <v>#REF!</v>
      </c>
      <c r="M32" s="53"/>
      <c r="N32" s="53" t="e">
        <f>'All Event'!#REF!/6</f>
        <v>#REF!</v>
      </c>
      <c r="O32" s="53" t="e">
        <f>'All Event'!#REF!</f>
        <v>#REF!</v>
      </c>
      <c r="P32" s="214" t="e">
        <f>SUM(M32:O32)</f>
        <v>#REF!</v>
      </c>
      <c r="Q32" s="614"/>
    </row>
    <row r="34" spans="1:18" ht="15" customHeight="1" thickBot="1" x14ac:dyDescent="0.4"/>
    <row r="35" spans="1:18" ht="30" customHeight="1" thickBot="1" x14ac:dyDescent="0.4">
      <c r="D35" s="602" t="s">
        <v>123</v>
      </c>
      <c r="E35" s="603"/>
      <c r="F35" s="603"/>
      <c r="G35" s="603"/>
      <c r="H35" s="603"/>
      <c r="I35" s="603"/>
      <c r="J35" s="603"/>
      <c r="K35" s="604"/>
    </row>
    <row r="36" spans="1:18" ht="30" customHeight="1" x14ac:dyDescent="0.35">
      <c r="A36" s="605" t="s">
        <v>228</v>
      </c>
      <c r="B36" s="606"/>
      <c r="C36" s="606"/>
      <c r="D36" s="606"/>
      <c r="E36" s="606"/>
      <c r="F36" s="606"/>
      <c r="G36" s="606"/>
      <c r="J36" s="605" t="s">
        <v>229</v>
      </c>
      <c r="K36" s="606"/>
      <c r="L36" s="606"/>
      <c r="M36" s="606"/>
      <c r="N36" s="606"/>
      <c r="O36" s="606"/>
      <c r="P36" s="606"/>
    </row>
    <row r="37" spans="1:18" ht="20.149999999999999" customHeight="1" x14ac:dyDescent="0.35">
      <c r="A37" s="530"/>
      <c r="B37" s="532" t="s">
        <v>1</v>
      </c>
      <c r="C37" s="540" t="s">
        <v>2</v>
      </c>
      <c r="D37" s="540" t="s">
        <v>3</v>
      </c>
      <c r="E37" s="523" t="s">
        <v>9</v>
      </c>
      <c r="F37" s="523" t="s">
        <v>10</v>
      </c>
      <c r="G37" s="525" t="s">
        <v>11</v>
      </c>
      <c r="J37" s="502"/>
      <c r="K37" s="547" t="s">
        <v>1</v>
      </c>
      <c r="L37" s="505" t="s">
        <v>2</v>
      </c>
      <c r="M37" s="505" t="s">
        <v>3</v>
      </c>
      <c r="N37" s="519" t="s">
        <v>9</v>
      </c>
      <c r="O37" s="519" t="s">
        <v>10</v>
      </c>
      <c r="P37" s="550" t="s">
        <v>11</v>
      </c>
    </row>
    <row r="38" spans="1:18" ht="20.149999999999999" customHeight="1" x14ac:dyDescent="0.35">
      <c r="A38" s="531"/>
      <c r="B38" s="533"/>
      <c r="C38" s="541"/>
      <c r="D38" s="541"/>
      <c r="E38" s="524"/>
      <c r="F38" s="524"/>
      <c r="G38" s="526"/>
      <c r="J38" s="503"/>
      <c r="K38" s="548"/>
      <c r="L38" s="506"/>
      <c r="M38" s="506"/>
      <c r="N38" s="520"/>
      <c r="O38" s="520"/>
      <c r="P38" s="551"/>
    </row>
    <row r="39" spans="1:18" ht="20.149999999999999" customHeight="1" x14ac:dyDescent="0.35">
      <c r="A39" s="531"/>
      <c r="B39" s="533"/>
      <c r="C39" s="541"/>
      <c r="D39" s="541"/>
      <c r="E39" s="524"/>
      <c r="F39" s="524"/>
      <c r="G39" s="526"/>
      <c r="J39" s="503"/>
      <c r="K39" s="548"/>
      <c r="L39" s="506"/>
      <c r="M39" s="506"/>
      <c r="N39" s="520"/>
      <c r="O39" s="520"/>
      <c r="P39" s="551"/>
    </row>
    <row r="40" spans="1:18" ht="20.149999999999999" customHeight="1" thickBot="1" x14ac:dyDescent="0.5">
      <c r="A40" s="531"/>
      <c r="B40" s="533"/>
      <c r="C40" s="541"/>
      <c r="D40" s="541"/>
      <c r="E40" s="524"/>
      <c r="F40" s="524"/>
      <c r="G40" s="526"/>
      <c r="J40" s="503"/>
      <c r="K40" s="548"/>
      <c r="L40" s="506"/>
      <c r="M40" s="506"/>
      <c r="N40" s="520"/>
      <c r="O40" s="520"/>
      <c r="P40" s="551"/>
      <c r="R40" s="492" t="s">
        <v>263</v>
      </c>
    </row>
    <row r="41" spans="1:18" ht="22" customHeight="1" thickBot="1" x14ac:dyDescent="0.5">
      <c r="A41" s="98" t="s">
        <v>115</v>
      </c>
      <c r="B41" s="483" t="s">
        <v>242</v>
      </c>
      <c r="C41" s="484" t="s">
        <v>137</v>
      </c>
      <c r="D41" s="450">
        <v>197</v>
      </c>
      <c r="E41" s="485">
        <v>0</v>
      </c>
      <c r="F41" s="485">
        <v>0</v>
      </c>
      <c r="G41" s="486">
        <f>SUM(D41:F41)</f>
        <v>197</v>
      </c>
      <c r="H41" s="595" t="s">
        <v>220</v>
      </c>
      <c r="J41" s="99" t="s">
        <v>128</v>
      </c>
      <c r="K41" s="483" t="s">
        <v>196</v>
      </c>
      <c r="L41" s="484" t="s">
        <v>240</v>
      </c>
      <c r="M41" s="450">
        <v>191</v>
      </c>
      <c r="N41" s="485">
        <v>0</v>
      </c>
      <c r="O41" s="493">
        <v>3</v>
      </c>
      <c r="P41" s="486">
        <f>SUM(M41:O41)</f>
        <v>194</v>
      </c>
      <c r="Q41" s="595" t="s">
        <v>220</v>
      </c>
      <c r="R41" s="494">
        <v>8</v>
      </c>
    </row>
    <row r="42" spans="1:18" ht="22" customHeight="1" thickBot="1" x14ac:dyDescent="0.5">
      <c r="A42" s="98" t="s">
        <v>125</v>
      </c>
      <c r="B42" s="307" t="s">
        <v>176</v>
      </c>
      <c r="C42" s="308" t="s">
        <v>240</v>
      </c>
      <c r="D42" s="267">
        <v>146</v>
      </c>
      <c r="E42" s="309">
        <v>8</v>
      </c>
      <c r="F42" s="309">
        <v>7</v>
      </c>
      <c r="G42" s="197">
        <f>SUM(D42:F42)</f>
        <v>161</v>
      </c>
      <c r="H42" s="596"/>
      <c r="J42" s="99" t="s">
        <v>129</v>
      </c>
      <c r="K42" s="307" t="s">
        <v>167</v>
      </c>
      <c r="L42" s="308" t="s">
        <v>241</v>
      </c>
      <c r="M42" s="267">
        <v>186</v>
      </c>
      <c r="N42" s="309">
        <v>0</v>
      </c>
      <c r="O42" s="309">
        <v>8</v>
      </c>
      <c r="P42" s="310">
        <f>SUM(M42:O42)</f>
        <v>194</v>
      </c>
      <c r="Q42" s="596"/>
      <c r="R42" s="492">
        <v>7</v>
      </c>
    </row>
    <row r="44" spans="1:18" ht="30" customHeight="1" x14ac:dyDescent="0.35">
      <c r="A44" s="605" t="s">
        <v>230</v>
      </c>
      <c r="B44" s="606"/>
      <c r="C44" s="606"/>
      <c r="D44" s="606"/>
      <c r="E44" s="606"/>
      <c r="F44" s="606"/>
      <c r="G44" s="606"/>
      <c r="J44" s="605" t="s">
        <v>231</v>
      </c>
      <c r="K44" s="606"/>
      <c r="L44" s="606"/>
      <c r="M44" s="606"/>
      <c r="N44" s="606"/>
      <c r="O44" s="606"/>
      <c r="P44" s="606"/>
    </row>
    <row r="45" spans="1:18" ht="20.149999999999999" customHeight="1" x14ac:dyDescent="0.35">
      <c r="A45" s="530"/>
      <c r="B45" s="532" t="s">
        <v>1</v>
      </c>
      <c r="C45" s="540" t="s">
        <v>2</v>
      </c>
      <c r="D45" s="540" t="s">
        <v>3</v>
      </c>
      <c r="E45" s="523" t="s">
        <v>9</v>
      </c>
      <c r="F45" s="523" t="s">
        <v>10</v>
      </c>
      <c r="G45" s="525" t="s">
        <v>11</v>
      </c>
      <c r="J45" s="530"/>
      <c r="K45" s="532" t="s">
        <v>1</v>
      </c>
      <c r="L45" s="540" t="s">
        <v>2</v>
      </c>
      <c r="M45" s="540" t="s">
        <v>3</v>
      </c>
      <c r="N45" s="523" t="s">
        <v>9</v>
      </c>
      <c r="O45" s="523" t="s">
        <v>10</v>
      </c>
      <c r="P45" s="525" t="s">
        <v>11</v>
      </c>
    </row>
    <row r="46" spans="1:18" ht="20.149999999999999" customHeight="1" x14ac:dyDescent="0.35">
      <c r="A46" s="531"/>
      <c r="B46" s="533"/>
      <c r="C46" s="541"/>
      <c r="D46" s="541"/>
      <c r="E46" s="524"/>
      <c r="F46" s="524"/>
      <c r="G46" s="526"/>
      <c r="J46" s="531"/>
      <c r="K46" s="533"/>
      <c r="L46" s="541"/>
      <c r="M46" s="541"/>
      <c r="N46" s="524"/>
      <c r="O46" s="524"/>
      <c r="P46" s="526"/>
    </row>
    <row r="47" spans="1:18" ht="20.149999999999999" customHeight="1" x14ac:dyDescent="0.35">
      <c r="A47" s="531"/>
      <c r="B47" s="533"/>
      <c r="C47" s="541"/>
      <c r="D47" s="541"/>
      <c r="E47" s="524"/>
      <c r="F47" s="524"/>
      <c r="G47" s="526"/>
      <c r="J47" s="531"/>
      <c r="K47" s="533"/>
      <c r="L47" s="541"/>
      <c r="M47" s="541"/>
      <c r="N47" s="524"/>
      <c r="O47" s="524"/>
      <c r="P47" s="526"/>
    </row>
    <row r="48" spans="1:18" ht="20.149999999999999" customHeight="1" thickBot="1" x14ac:dyDescent="0.4">
      <c r="A48" s="531"/>
      <c r="B48" s="533"/>
      <c r="C48" s="541"/>
      <c r="D48" s="541"/>
      <c r="E48" s="524"/>
      <c r="F48" s="524"/>
      <c r="G48" s="526"/>
      <c r="J48" s="531"/>
      <c r="K48" s="533"/>
      <c r="L48" s="541"/>
      <c r="M48" s="541"/>
      <c r="N48" s="524"/>
      <c r="O48" s="524"/>
      <c r="P48" s="526"/>
    </row>
    <row r="49" spans="1:17" ht="22" customHeight="1" x14ac:dyDescent="0.35">
      <c r="A49" s="98" t="s">
        <v>126</v>
      </c>
      <c r="B49" s="483" t="s">
        <v>159</v>
      </c>
      <c r="C49" s="484" t="s">
        <v>114</v>
      </c>
      <c r="D49" s="450">
        <v>165</v>
      </c>
      <c r="E49" s="485">
        <v>0</v>
      </c>
      <c r="F49" s="485">
        <v>1</v>
      </c>
      <c r="G49" s="486">
        <f>SUM(D49:F49)</f>
        <v>166</v>
      </c>
      <c r="H49" s="595" t="s">
        <v>220</v>
      </c>
      <c r="J49" s="99" t="s">
        <v>116</v>
      </c>
      <c r="K49" s="303" t="s">
        <v>170</v>
      </c>
      <c r="L49" s="304" t="s">
        <v>238</v>
      </c>
      <c r="M49" s="266">
        <v>147</v>
      </c>
      <c r="N49" s="305">
        <v>8</v>
      </c>
      <c r="O49" s="305">
        <v>3</v>
      </c>
      <c r="P49" s="306">
        <f>SUM(M49:O49)</f>
        <v>158</v>
      </c>
      <c r="Q49" s="595" t="s">
        <v>220</v>
      </c>
    </row>
    <row r="50" spans="1:17" ht="22" customHeight="1" thickBot="1" x14ac:dyDescent="0.4">
      <c r="A50" s="98" t="s">
        <v>127</v>
      </c>
      <c r="B50" s="307" t="s">
        <v>192</v>
      </c>
      <c r="C50" s="308" t="s">
        <v>114</v>
      </c>
      <c r="D50" s="267">
        <v>152</v>
      </c>
      <c r="E50" s="309">
        <v>0</v>
      </c>
      <c r="F50" s="309">
        <v>1</v>
      </c>
      <c r="G50" s="197">
        <f>SUM(D50:F50)</f>
        <v>153</v>
      </c>
      <c r="H50" s="596"/>
      <c r="J50" s="99" t="s">
        <v>3</v>
      </c>
      <c r="K50" s="488" t="s">
        <v>150</v>
      </c>
      <c r="L50" s="489" t="s">
        <v>114</v>
      </c>
      <c r="M50" s="453">
        <v>191</v>
      </c>
      <c r="N50" s="490">
        <v>8</v>
      </c>
      <c r="O50" s="490">
        <v>2</v>
      </c>
      <c r="P50" s="491">
        <f>SUM(M50:O50)</f>
        <v>201</v>
      </c>
      <c r="Q50" s="596"/>
    </row>
    <row r="52" spans="1:17" ht="15" customHeight="1" thickBot="1" x14ac:dyDescent="0.4"/>
    <row r="53" spans="1:17" ht="30" customHeight="1" thickBot="1" x14ac:dyDescent="0.4">
      <c r="D53" s="602" t="s">
        <v>124</v>
      </c>
      <c r="E53" s="603"/>
      <c r="F53" s="603"/>
      <c r="G53" s="603"/>
      <c r="H53" s="603"/>
      <c r="I53" s="603"/>
      <c r="J53" s="603"/>
      <c r="K53" s="604"/>
    </row>
    <row r="54" spans="1:17" ht="30" customHeight="1" x14ac:dyDescent="0.35">
      <c r="A54" s="605" t="s">
        <v>233</v>
      </c>
      <c r="B54" s="606"/>
      <c r="C54" s="606"/>
      <c r="D54" s="606"/>
      <c r="E54" s="606"/>
      <c r="F54" s="606"/>
      <c r="G54" s="606"/>
      <c r="J54" s="605" t="s">
        <v>232</v>
      </c>
      <c r="K54" s="606"/>
      <c r="L54" s="606"/>
      <c r="M54" s="606"/>
      <c r="N54" s="606"/>
      <c r="O54" s="606"/>
      <c r="P54" s="606"/>
    </row>
    <row r="55" spans="1:17" ht="20.149999999999999" customHeight="1" x14ac:dyDescent="0.35">
      <c r="A55" s="607"/>
      <c r="B55" s="532" t="s">
        <v>1</v>
      </c>
      <c r="C55" s="540" t="s">
        <v>2</v>
      </c>
      <c r="D55" s="540" t="s">
        <v>3</v>
      </c>
      <c r="E55" s="523" t="s">
        <v>9</v>
      </c>
      <c r="F55" s="523" t="s">
        <v>10</v>
      </c>
      <c r="G55" s="525" t="s">
        <v>11</v>
      </c>
      <c r="J55" s="610"/>
      <c r="K55" s="547" t="s">
        <v>1</v>
      </c>
      <c r="L55" s="505" t="s">
        <v>2</v>
      </c>
      <c r="M55" s="505" t="s">
        <v>3</v>
      </c>
      <c r="N55" s="519" t="s">
        <v>9</v>
      </c>
      <c r="O55" s="519" t="s">
        <v>10</v>
      </c>
      <c r="P55" s="550" t="s">
        <v>11</v>
      </c>
    </row>
    <row r="56" spans="1:17" ht="20.149999999999999" customHeight="1" x14ac:dyDescent="0.35">
      <c r="A56" s="608"/>
      <c r="B56" s="533"/>
      <c r="C56" s="541"/>
      <c r="D56" s="541"/>
      <c r="E56" s="524"/>
      <c r="F56" s="524"/>
      <c r="G56" s="526"/>
      <c r="J56" s="611"/>
      <c r="K56" s="548"/>
      <c r="L56" s="506"/>
      <c r="M56" s="506"/>
      <c r="N56" s="520"/>
      <c r="O56" s="520"/>
      <c r="P56" s="551"/>
    </row>
    <row r="57" spans="1:17" ht="20.149999999999999" customHeight="1" x14ac:dyDescent="0.35">
      <c r="A57" s="608"/>
      <c r="B57" s="533"/>
      <c r="C57" s="541"/>
      <c r="D57" s="541"/>
      <c r="E57" s="524"/>
      <c r="F57" s="524"/>
      <c r="G57" s="526"/>
      <c r="J57" s="611"/>
      <c r="K57" s="548"/>
      <c r="L57" s="506"/>
      <c r="M57" s="506"/>
      <c r="N57" s="520"/>
      <c r="O57" s="520"/>
      <c r="P57" s="551"/>
    </row>
    <row r="58" spans="1:17" ht="20.149999999999999" customHeight="1" thickBot="1" x14ac:dyDescent="0.4">
      <c r="A58" s="609"/>
      <c r="B58" s="533"/>
      <c r="C58" s="541"/>
      <c r="D58" s="541"/>
      <c r="E58" s="524"/>
      <c r="F58" s="524"/>
      <c r="G58" s="526"/>
      <c r="J58" s="612"/>
      <c r="K58" s="548"/>
      <c r="L58" s="506"/>
      <c r="M58" s="506"/>
      <c r="N58" s="520"/>
      <c r="O58" s="520"/>
      <c r="P58" s="551"/>
    </row>
    <row r="59" spans="1:17" ht="22" customHeight="1" x14ac:dyDescent="0.35">
      <c r="A59" s="98" t="s">
        <v>261</v>
      </c>
      <c r="B59" s="17" t="s">
        <v>242</v>
      </c>
      <c r="C59" s="18" t="s">
        <v>137</v>
      </c>
      <c r="D59" s="33">
        <v>162</v>
      </c>
      <c r="E59" s="105">
        <v>0</v>
      </c>
      <c r="F59" s="105">
        <v>0</v>
      </c>
      <c r="G59" s="190">
        <f>SUM(D59:F59)</f>
        <v>162</v>
      </c>
      <c r="H59" s="595" t="s">
        <v>220</v>
      </c>
      <c r="J59" s="99" t="s">
        <v>260</v>
      </c>
      <c r="K59" s="17" t="s">
        <v>196</v>
      </c>
      <c r="L59" s="18" t="s">
        <v>240</v>
      </c>
      <c r="M59" s="33">
        <v>165</v>
      </c>
      <c r="N59" s="105">
        <v>0</v>
      </c>
      <c r="O59" s="105">
        <v>3</v>
      </c>
      <c r="P59" s="190">
        <f>SUM(M59:O59)</f>
        <v>168</v>
      </c>
      <c r="Q59" s="595" t="s">
        <v>220</v>
      </c>
    </row>
    <row r="60" spans="1:17" ht="22" customHeight="1" thickBot="1" x14ac:dyDescent="0.4">
      <c r="A60" s="98" t="s">
        <v>262</v>
      </c>
      <c r="B60" s="451" t="s">
        <v>159</v>
      </c>
      <c r="C60" s="452" t="s">
        <v>114</v>
      </c>
      <c r="D60" s="453">
        <v>207</v>
      </c>
      <c r="E60" s="453">
        <v>0</v>
      </c>
      <c r="F60" s="453">
        <v>1</v>
      </c>
      <c r="G60" s="497">
        <f>SUM(D60:F60)</f>
        <v>208</v>
      </c>
      <c r="H60" s="596"/>
      <c r="J60" s="99" t="s">
        <v>259</v>
      </c>
      <c r="K60" s="451" t="s">
        <v>150</v>
      </c>
      <c r="L60" s="495" t="s">
        <v>114</v>
      </c>
      <c r="M60" s="453">
        <v>185</v>
      </c>
      <c r="N60" s="496">
        <v>8</v>
      </c>
      <c r="O60" s="496">
        <v>2</v>
      </c>
      <c r="P60" s="497">
        <f>SUM(M60:O60)</f>
        <v>195</v>
      </c>
      <c r="Q60" s="596"/>
    </row>
    <row r="62" spans="1:17" ht="15" customHeight="1" thickBot="1" x14ac:dyDescent="0.4"/>
    <row r="63" spans="1:17" ht="30" customHeight="1" thickBot="1" x14ac:dyDescent="0.4">
      <c r="D63" s="602" t="s">
        <v>130</v>
      </c>
      <c r="E63" s="603"/>
      <c r="F63" s="603"/>
      <c r="G63" s="603"/>
      <c r="H63" s="603"/>
      <c r="I63" s="603"/>
      <c r="J63" s="603"/>
      <c r="K63" s="604"/>
    </row>
    <row r="64" spans="1:17" ht="30" customHeight="1" x14ac:dyDescent="0.35">
      <c r="A64" s="537" t="s">
        <v>234</v>
      </c>
      <c r="B64" s="538"/>
      <c r="C64" s="538"/>
      <c r="D64" s="538"/>
      <c r="E64" s="538"/>
      <c r="F64" s="538"/>
      <c r="G64" s="538"/>
      <c r="J64" s="605" t="s">
        <v>235</v>
      </c>
      <c r="K64" s="606"/>
      <c r="L64" s="606"/>
      <c r="M64" s="606"/>
      <c r="N64" s="606"/>
      <c r="O64" s="606"/>
      <c r="P64" s="606"/>
    </row>
    <row r="65" spans="1:17" ht="20.149999999999999" customHeight="1" x14ac:dyDescent="0.35">
      <c r="A65" s="607"/>
      <c r="B65" s="532" t="s">
        <v>1</v>
      </c>
      <c r="C65" s="540" t="s">
        <v>2</v>
      </c>
      <c r="D65" s="540" t="s">
        <v>3</v>
      </c>
      <c r="E65" s="523" t="s">
        <v>9</v>
      </c>
      <c r="F65" s="523" t="s">
        <v>10</v>
      </c>
      <c r="G65" s="525" t="s">
        <v>11</v>
      </c>
      <c r="J65" s="610"/>
      <c r="K65" s="547" t="s">
        <v>1</v>
      </c>
      <c r="L65" s="505" t="s">
        <v>2</v>
      </c>
      <c r="M65" s="505" t="s">
        <v>3</v>
      </c>
      <c r="N65" s="519" t="s">
        <v>9</v>
      </c>
      <c r="O65" s="519" t="s">
        <v>10</v>
      </c>
      <c r="P65" s="550" t="s">
        <v>11</v>
      </c>
    </row>
    <row r="66" spans="1:17" ht="20.149999999999999" customHeight="1" x14ac:dyDescent="0.35">
      <c r="A66" s="608"/>
      <c r="B66" s="533"/>
      <c r="C66" s="541"/>
      <c r="D66" s="541"/>
      <c r="E66" s="524"/>
      <c r="F66" s="524"/>
      <c r="G66" s="526"/>
      <c r="J66" s="611"/>
      <c r="K66" s="548"/>
      <c r="L66" s="506"/>
      <c r="M66" s="506"/>
      <c r="N66" s="520"/>
      <c r="O66" s="520"/>
      <c r="P66" s="551"/>
    </row>
    <row r="67" spans="1:17" ht="20.149999999999999" customHeight="1" x14ac:dyDescent="0.35">
      <c r="A67" s="608"/>
      <c r="B67" s="533"/>
      <c r="C67" s="541"/>
      <c r="D67" s="541"/>
      <c r="E67" s="524"/>
      <c r="F67" s="524"/>
      <c r="G67" s="526"/>
      <c r="J67" s="611"/>
      <c r="K67" s="548"/>
      <c r="L67" s="506"/>
      <c r="M67" s="506"/>
      <c r="N67" s="520"/>
      <c r="O67" s="520"/>
      <c r="P67" s="551"/>
    </row>
    <row r="68" spans="1:17" ht="20.149999999999999" customHeight="1" thickBot="1" x14ac:dyDescent="0.4">
      <c r="A68" s="609"/>
      <c r="B68" s="533"/>
      <c r="C68" s="541"/>
      <c r="D68" s="541"/>
      <c r="E68" s="524"/>
      <c r="F68" s="524"/>
      <c r="G68" s="526"/>
      <c r="J68" s="612"/>
      <c r="K68" s="548"/>
      <c r="L68" s="506"/>
      <c r="M68" s="506"/>
      <c r="N68" s="520"/>
      <c r="O68" s="520"/>
      <c r="P68" s="551"/>
    </row>
    <row r="69" spans="1:17" ht="22" customHeight="1" x14ac:dyDescent="0.35">
      <c r="A69" s="98" t="s">
        <v>131</v>
      </c>
      <c r="B69" s="17" t="s">
        <v>159</v>
      </c>
      <c r="C69" s="18" t="s">
        <v>114</v>
      </c>
      <c r="D69" s="33">
        <v>137</v>
      </c>
      <c r="E69" s="105">
        <v>0</v>
      </c>
      <c r="F69" s="105">
        <v>1</v>
      </c>
      <c r="G69" s="190">
        <f>SUM(D69:F69)</f>
        <v>138</v>
      </c>
      <c r="H69" s="595" t="s">
        <v>220</v>
      </c>
      <c r="J69" s="99" t="s">
        <v>133</v>
      </c>
      <c r="K69" s="483" t="s">
        <v>242</v>
      </c>
      <c r="L69" s="484" t="s">
        <v>137</v>
      </c>
      <c r="M69" s="450">
        <v>193</v>
      </c>
      <c r="N69" s="485">
        <v>0</v>
      </c>
      <c r="O69" s="485">
        <v>0</v>
      </c>
      <c r="P69" s="486">
        <f>SUM(M69:O69)</f>
        <v>193</v>
      </c>
      <c r="Q69" s="595" t="s">
        <v>220</v>
      </c>
    </row>
    <row r="70" spans="1:17" ht="22" customHeight="1" thickBot="1" x14ac:dyDescent="0.4">
      <c r="A70" s="98" t="s">
        <v>132</v>
      </c>
      <c r="B70" s="451" t="s">
        <v>150</v>
      </c>
      <c r="C70" s="452" t="s">
        <v>114</v>
      </c>
      <c r="D70" s="453">
        <v>192</v>
      </c>
      <c r="E70" s="453">
        <v>8</v>
      </c>
      <c r="F70" s="453">
        <v>2</v>
      </c>
      <c r="G70" s="497">
        <f>SUM(D70:F70)</f>
        <v>202</v>
      </c>
      <c r="H70" s="596"/>
      <c r="J70" s="99" t="s">
        <v>134</v>
      </c>
      <c r="K70" s="307" t="s">
        <v>196</v>
      </c>
      <c r="L70" s="308" t="s">
        <v>240</v>
      </c>
      <c r="M70" s="267">
        <v>176</v>
      </c>
      <c r="N70" s="309">
        <v>0</v>
      </c>
      <c r="O70" s="309">
        <v>3</v>
      </c>
      <c r="P70" s="311">
        <f>SUM(M70:O70)</f>
        <v>179</v>
      </c>
      <c r="Q70" s="596"/>
    </row>
    <row r="74" spans="1:17" ht="15" customHeight="1" thickBot="1" x14ac:dyDescent="0.4"/>
    <row r="75" spans="1:17" ht="49.9" customHeight="1" thickBot="1" x14ac:dyDescent="0.4">
      <c r="J75" s="597" t="s">
        <v>236</v>
      </c>
      <c r="K75" s="598"/>
      <c r="L75" s="599"/>
    </row>
    <row r="76" spans="1:17" ht="10.15" customHeight="1" x14ac:dyDescent="0.35">
      <c r="J76" s="600"/>
      <c r="K76" s="601" t="s">
        <v>1</v>
      </c>
      <c r="L76" s="535" t="s">
        <v>2</v>
      </c>
    </row>
    <row r="77" spans="1:17" ht="10.15" customHeight="1" x14ac:dyDescent="0.35">
      <c r="J77" s="600"/>
      <c r="K77" s="601"/>
      <c r="L77" s="535"/>
    </row>
    <row r="78" spans="1:17" ht="10.15" customHeight="1" x14ac:dyDescent="0.35">
      <c r="J78" s="600"/>
      <c r="K78" s="601"/>
      <c r="L78" s="535"/>
    </row>
    <row r="79" spans="1:17" ht="10.15" customHeight="1" thickBot="1" x14ac:dyDescent="0.4">
      <c r="J79" s="600"/>
      <c r="K79" s="601"/>
      <c r="L79" s="535"/>
    </row>
    <row r="80" spans="1:17" ht="22" customHeight="1" x14ac:dyDescent="0.5">
      <c r="B80" s="217" t="s">
        <v>111</v>
      </c>
      <c r="C80" s="591" t="s">
        <v>136</v>
      </c>
      <c r="D80" s="591"/>
      <c r="E80" s="591"/>
      <c r="F80" s="591"/>
      <c r="G80" s="498">
        <v>234</v>
      </c>
      <c r="J80" s="100" t="s">
        <v>14</v>
      </c>
      <c r="K80" s="240" t="s">
        <v>150</v>
      </c>
      <c r="L80" s="248" t="s">
        <v>114</v>
      </c>
    </row>
    <row r="81" spans="2:13" ht="22" customHeight="1" x14ac:dyDescent="0.5">
      <c r="B81" s="217" t="s">
        <v>112</v>
      </c>
      <c r="C81" s="592" t="s">
        <v>141</v>
      </c>
      <c r="D81" s="593"/>
      <c r="E81" s="593"/>
      <c r="F81" s="594"/>
      <c r="G81" s="498">
        <v>286</v>
      </c>
      <c r="J81" s="100" t="s">
        <v>15</v>
      </c>
      <c r="K81" s="19" t="s">
        <v>159</v>
      </c>
      <c r="L81" s="249" t="s">
        <v>114</v>
      </c>
    </row>
    <row r="82" spans="2:13" ht="22" customHeight="1" x14ac:dyDescent="0.35">
      <c r="J82" s="100" t="s">
        <v>16</v>
      </c>
      <c r="K82" s="247" t="s">
        <v>242</v>
      </c>
      <c r="L82" s="106" t="s">
        <v>137</v>
      </c>
      <c r="M82" s="154"/>
    </row>
    <row r="83" spans="2:13" ht="22" customHeight="1" thickBot="1" x14ac:dyDescent="0.4">
      <c r="J83" s="246" t="s">
        <v>17</v>
      </c>
      <c r="K83" s="143" t="s">
        <v>196</v>
      </c>
      <c r="L83" s="250" t="s">
        <v>240</v>
      </c>
      <c r="M83" s="154"/>
    </row>
  </sheetData>
  <sortState ref="B7:G8">
    <sortCondition ref="G7:G8"/>
  </sortState>
  <mergeCells count="154">
    <mergeCell ref="A65:A68"/>
    <mergeCell ref="B65:B68"/>
    <mergeCell ref="C65:C68"/>
    <mergeCell ref="D65:D68"/>
    <mergeCell ref="E65:E68"/>
    <mergeCell ref="O55:O58"/>
    <mergeCell ref="P55:P58"/>
    <mergeCell ref="D63:K63"/>
    <mergeCell ref="A64:G64"/>
    <mergeCell ref="J64:P64"/>
    <mergeCell ref="M65:M68"/>
    <mergeCell ref="N65:N68"/>
    <mergeCell ref="O65:O68"/>
    <mergeCell ref="P65:P68"/>
    <mergeCell ref="F65:F68"/>
    <mergeCell ref="G65:G68"/>
    <mergeCell ref="J65:J68"/>
    <mergeCell ref="K65:K68"/>
    <mergeCell ref="L65:L68"/>
    <mergeCell ref="N55:N58"/>
    <mergeCell ref="K55:K58"/>
    <mergeCell ref="L55:L58"/>
    <mergeCell ref="M55:M58"/>
    <mergeCell ref="A44:G44"/>
    <mergeCell ref="J44:P44"/>
    <mergeCell ref="A45:A48"/>
    <mergeCell ref="B45:B48"/>
    <mergeCell ref="C45:C48"/>
    <mergeCell ref="D45:D48"/>
    <mergeCell ref="E45:E48"/>
    <mergeCell ref="F45:F48"/>
    <mergeCell ref="G45:G48"/>
    <mergeCell ref="J45:J48"/>
    <mergeCell ref="K45:K48"/>
    <mergeCell ref="L45:L48"/>
    <mergeCell ref="M45:M48"/>
    <mergeCell ref="N45:N48"/>
    <mergeCell ref="O45:O48"/>
    <mergeCell ref="P45:P48"/>
    <mergeCell ref="J36:P36"/>
    <mergeCell ref="A37:A40"/>
    <mergeCell ref="B37:B40"/>
    <mergeCell ref="C37:C40"/>
    <mergeCell ref="D37:D40"/>
    <mergeCell ref="E37:E40"/>
    <mergeCell ref="F37:F40"/>
    <mergeCell ref="G37:G40"/>
    <mergeCell ref="J37:J40"/>
    <mergeCell ref="K37:K40"/>
    <mergeCell ref="L37:L40"/>
    <mergeCell ref="M37:M40"/>
    <mergeCell ref="N37:N40"/>
    <mergeCell ref="O37:O40"/>
    <mergeCell ref="P37:P40"/>
    <mergeCell ref="A27:A30"/>
    <mergeCell ref="B27:B30"/>
    <mergeCell ref="C27:C30"/>
    <mergeCell ref="D27:D30"/>
    <mergeCell ref="E27:E30"/>
    <mergeCell ref="F27:F30"/>
    <mergeCell ref="G27:G30"/>
    <mergeCell ref="J27:J30"/>
    <mergeCell ref="K27:K30"/>
    <mergeCell ref="B11:B14"/>
    <mergeCell ref="C11:C14"/>
    <mergeCell ref="D11:D14"/>
    <mergeCell ref="E11:E14"/>
    <mergeCell ref="A18:G18"/>
    <mergeCell ref="J18:P18"/>
    <mergeCell ref="A19:A22"/>
    <mergeCell ref="B19:B22"/>
    <mergeCell ref="A26:G26"/>
    <mergeCell ref="J26:P26"/>
    <mergeCell ref="C19:C22"/>
    <mergeCell ref="D19:D22"/>
    <mergeCell ref="E19:E22"/>
    <mergeCell ref="F19:F22"/>
    <mergeCell ref="G19:G22"/>
    <mergeCell ref="J19:J22"/>
    <mergeCell ref="K19:K22"/>
    <mergeCell ref="L19:L22"/>
    <mergeCell ref="M19:M22"/>
    <mergeCell ref="A10:G10"/>
    <mergeCell ref="J10:P10"/>
    <mergeCell ref="A11:A14"/>
    <mergeCell ref="D1:K1"/>
    <mergeCell ref="A2:G2"/>
    <mergeCell ref="J2:P2"/>
    <mergeCell ref="A3:A6"/>
    <mergeCell ref="B3:B6"/>
    <mergeCell ref="C3:C6"/>
    <mergeCell ref="D3:D6"/>
    <mergeCell ref="E3:E6"/>
    <mergeCell ref="F3:F6"/>
    <mergeCell ref="G3:G6"/>
    <mergeCell ref="J3:J6"/>
    <mergeCell ref="K3:K6"/>
    <mergeCell ref="L3:L6"/>
    <mergeCell ref="M3:M6"/>
    <mergeCell ref="N3:N6"/>
    <mergeCell ref="O3:O6"/>
    <mergeCell ref="P3:P6"/>
    <mergeCell ref="F11:F14"/>
    <mergeCell ref="G11:G14"/>
    <mergeCell ref="J11:J14"/>
    <mergeCell ref="K11:K14"/>
    <mergeCell ref="H7:H8"/>
    <mergeCell ref="H15:H16"/>
    <mergeCell ref="H23:H24"/>
    <mergeCell ref="H31:H32"/>
    <mergeCell ref="Q7:Q8"/>
    <mergeCell ref="Q15:Q16"/>
    <mergeCell ref="Q23:Q24"/>
    <mergeCell ref="Q31:Q32"/>
    <mergeCell ref="H41:H42"/>
    <mergeCell ref="N19:N22"/>
    <mergeCell ref="O19:O22"/>
    <mergeCell ref="P19:P22"/>
    <mergeCell ref="L11:L14"/>
    <mergeCell ref="M11:M14"/>
    <mergeCell ref="N11:N14"/>
    <mergeCell ref="O11:O14"/>
    <mergeCell ref="P11:P14"/>
    <mergeCell ref="D35:K35"/>
    <mergeCell ref="L27:L30"/>
    <mergeCell ref="M27:M30"/>
    <mergeCell ref="N27:N30"/>
    <mergeCell ref="O27:O30"/>
    <mergeCell ref="P27:P30"/>
    <mergeCell ref="A36:G36"/>
    <mergeCell ref="C80:F80"/>
    <mergeCell ref="C81:F81"/>
    <mergeCell ref="H49:H50"/>
    <mergeCell ref="Q41:Q42"/>
    <mergeCell ref="Q49:Q50"/>
    <mergeCell ref="H59:H60"/>
    <mergeCell ref="Q59:Q60"/>
    <mergeCell ref="H69:H70"/>
    <mergeCell ref="Q69:Q70"/>
    <mergeCell ref="J75:L75"/>
    <mergeCell ref="J76:J79"/>
    <mergeCell ref="K76:K79"/>
    <mergeCell ref="L76:L79"/>
    <mergeCell ref="D53:K53"/>
    <mergeCell ref="A54:G54"/>
    <mergeCell ref="J54:P54"/>
    <mergeCell ref="A55:A58"/>
    <mergeCell ref="B55:B58"/>
    <mergeCell ref="C55:C58"/>
    <mergeCell ref="D55:D58"/>
    <mergeCell ref="E55:E58"/>
    <mergeCell ref="F55:F58"/>
    <mergeCell ref="G55:G58"/>
    <mergeCell ref="J55:J58"/>
  </mergeCells>
  <phoneticPr fontId="0" type="noConversion"/>
  <conditionalFormatting sqref="A15:A16 A7:A8 J7:J8 J15:J16 A23:A24 J23:J24 A31:A32 J31:J32 A41:A42 J41:J42 A49:A50 J49:J50 A59:A60 J59:J60 A69:A70 J69:J70">
    <cfRule type="cellIs" dxfId="82" priority="108" stopIfTrue="1" operator="between">
      <formula>200</formula>
      <formula>219</formula>
    </cfRule>
    <cfRule type="cellIs" dxfId="81" priority="109" stopIfTrue="1" operator="between">
      <formula>220</formula>
      <formula>249</formula>
    </cfRule>
    <cfRule type="cellIs" dxfId="80" priority="110" stopIfTrue="1" operator="between">
      <formula>250</formula>
      <formula>300</formula>
    </cfRule>
  </conditionalFormatting>
  <conditionalFormatting sqref="J80:J81">
    <cfRule type="cellIs" dxfId="79" priority="75" stopIfTrue="1" operator="between">
      <formula>200</formula>
      <formula>219</formula>
    </cfRule>
    <cfRule type="cellIs" dxfId="78" priority="76" stopIfTrue="1" operator="between">
      <formula>220</formula>
      <formula>249</formula>
    </cfRule>
    <cfRule type="cellIs" dxfId="77" priority="77" stopIfTrue="1" operator="between">
      <formula>250</formula>
      <formula>300</formula>
    </cfRule>
  </conditionalFormatting>
  <conditionalFormatting sqref="D7:D8">
    <cfRule type="cellIs" dxfId="76" priority="66" stopIfTrue="1" operator="between">
      <formula>200</formula>
      <formula>219</formula>
    </cfRule>
    <cfRule type="cellIs" dxfId="75" priority="67" stopIfTrue="1" operator="between">
      <formula>220</formula>
      <formula>249</formula>
    </cfRule>
    <cfRule type="cellIs" dxfId="74" priority="68" stopIfTrue="1" operator="between">
      <formula>250</formula>
      <formula>300</formula>
    </cfRule>
  </conditionalFormatting>
  <conditionalFormatting sqref="D7:D8">
    <cfRule type="cellIs" dxfId="73" priority="65" operator="equal">
      <formula>300</formula>
    </cfRule>
  </conditionalFormatting>
  <conditionalFormatting sqref="M7:M8">
    <cfRule type="cellIs" dxfId="72" priority="62" stopIfTrue="1" operator="between">
      <formula>200</formula>
      <formula>219</formula>
    </cfRule>
    <cfRule type="cellIs" dxfId="71" priority="63" stopIfTrue="1" operator="between">
      <formula>220</formula>
      <formula>249</formula>
    </cfRule>
    <cfRule type="cellIs" dxfId="70" priority="64" stopIfTrue="1" operator="between">
      <formula>250</formula>
      <formula>300</formula>
    </cfRule>
  </conditionalFormatting>
  <conditionalFormatting sqref="M7:M8">
    <cfRule type="cellIs" dxfId="69" priority="61" operator="equal">
      <formula>300</formula>
    </cfRule>
  </conditionalFormatting>
  <conditionalFormatting sqref="D15:D16">
    <cfRule type="cellIs" dxfId="68" priority="58" stopIfTrue="1" operator="between">
      <formula>200</formula>
      <formula>219</formula>
    </cfRule>
    <cfRule type="cellIs" dxfId="67" priority="59" stopIfTrue="1" operator="between">
      <formula>220</formula>
      <formula>249</formula>
    </cfRule>
    <cfRule type="cellIs" dxfId="66" priority="60" stopIfTrue="1" operator="between">
      <formula>250</formula>
      <formula>300</formula>
    </cfRule>
  </conditionalFormatting>
  <conditionalFormatting sqref="D15:D16">
    <cfRule type="cellIs" dxfId="65" priority="57" operator="equal">
      <formula>300</formula>
    </cfRule>
  </conditionalFormatting>
  <conditionalFormatting sqref="M15:M16">
    <cfRule type="cellIs" dxfId="64" priority="54" stopIfTrue="1" operator="between">
      <formula>200</formula>
      <formula>219</formula>
    </cfRule>
    <cfRule type="cellIs" dxfId="63" priority="55" stopIfTrue="1" operator="between">
      <formula>220</formula>
      <formula>249</formula>
    </cfRule>
    <cfRule type="cellIs" dxfId="62" priority="56" stopIfTrue="1" operator="between">
      <formula>250</formula>
      <formula>300</formula>
    </cfRule>
  </conditionalFormatting>
  <conditionalFormatting sqref="M15:M16">
    <cfRule type="cellIs" dxfId="61" priority="53" operator="equal">
      <formula>300</formula>
    </cfRule>
  </conditionalFormatting>
  <conditionalFormatting sqref="D23:D24">
    <cfRule type="cellIs" dxfId="60" priority="50" stopIfTrue="1" operator="between">
      <formula>200</formula>
      <formula>219</formula>
    </cfRule>
    <cfRule type="cellIs" dxfId="59" priority="51" stopIfTrue="1" operator="between">
      <formula>220</formula>
      <formula>249</formula>
    </cfRule>
    <cfRule type="cellIs" dxfId="58" priority="52" stopIfTrue="1" operator="between">
      <formula>250</formula>
      <formula>300</formula>
    </cfRule>
  </conditionalFormatting>
  <conditionalFormatting sqref="D23:D24">
    <cfRule type="cellIs" dxfId="57" priority="49" operator="equal">
      <formula>300</formula>
    </cfRule>
  </conditionalFormatting>
  <conditionalFormatting sqref="M23:M24">
    <cfRule type="cellIs" dxfId="56" priority="46" stopIfTrue="1" operator="between">
      <formula>200</formula>
      <formula>219</formula>
    </cfRule>
    <cfRule type="cellIs" dxfId="55" priority="47" stopIfTrue="1" operator="between">
      <formula>220</formula>
      <formula>249</formula>
    </cfRule>
    <cfRule type="cellIs" dxfId="54" priority="48" stopIfTrue="1" operator="between">
      <formula>250</formula>
      <formula>300</formula>
    </cfRule>
  </conditionalFormatting>
  <conditionalFormatting sqref="M23:M24">
    <cfRule type="cellIs" dxfId="53" priority="45" operator="equal">
      <formula>300</formula>
    </cfRule>
  </conditionalFormatting>
  <conditionalFormatting sqref="D31:D32">
    <cfRule type="cellIs" dxfId="52" priority="42" stopIfTrue="1" operator="between">
      <formula>200</formula>
      <formula>219</formula>
    </cfRule>
    <cfRule type="cellIs" dxfId="51" priority="43" stopIfTrue="1" operator="between">
      <formula>220</formula>
      <formula>249</formula>
    </cfRule>
    <cfRule type="cellIs" dxfId="50" priority="44" stopIfTrue="1" operator="between">
      <formula>250</formula>
      <formula>300</formula>
    </cfRule>
  </conditionalFormatting>
  <conditionalFormatting sqref="D31:D32">
    <cfRule type="cellIs" dxfId="49" priority="41" operator="equal">
      <formula>300</formula>
    </cfRule>
  </conditionalFormatting>
  <conditionalFormatting sqref="M31:M32">
    <cfRule type="cellIs" dxfId="48" priority="38" stopIfTrue="1" operator="between">
      <formula>200</formula>
      <formula>219</formula>
    </cfRule>
    <cfRule type="cellIs" dxfId="47" priority="39" stopIfTrue="1" operator="between">
      <formula>220</formula>
      <formula>249</formula>
    </cfRule>
    <cfRule type="cellIs" dxfId="46" priority="40" stopIfTrue="1" operator="between">
      <formula>250</formula>
      <formula>300</formula>
    </cfRule>
  </conditionalFormatting>
  <conditionalFormatting sqref="M31:M32">
    <cfRule type="cellIs" dxfId="45" priority="37" operator="equal">
      <formula>300</formula>
    </cfRule>
  </conditionalFormatting>
  <conditionalFormatting sqref="D41:D42">
    <cfRule type="cellIs" dxfId="44" priority="34" stopIfTrue="1" operator="between">
      <formula>200</formula>
      <formula>219</formula>
    </cfRule>
    <cfRule type="cellIs" dxfId="43" priority="35" stopIfTrue="1" operator="between">
      <formula>220</formula>
      <formula>249</formula>
    </cfRule>
    <cfRule type="cellIs" dxfId="42" priority="36" stopIfTrue="1" operator="between">
      <formula>250</formula>
      <formula>300</formula>
    </cfRule>
  </conditionalFormatting>
  <conditionalFormatting sqref="D41:D42">
    <cfRule type="cellIs" dxfId="41" priority="33" operator="equal">
      <formula>300</formula>
    </cfRule>
  </conditionalFormatting>
  <conditionalFormatting sqref="M41:M42">
    <cfRule type="cellIs" dxfId="40" priority="30" stopIfTrue="1" operator="between">
      <formula>200</formula>
      <formula>219</formula>
    </cfRule>
    <cfRule type="cellIs" dxfId="39" priority="31" stopIfTrue="1" operator="between">
      <formula>220</formula>
      <formula>249</formula>
    </cfRule>
    <cfRule type="cellIs" dxfId="38" priority="32" stopIfTrue="1" operator="between">
      <formula>250</formula>
      <formula>300</formula>
    </cfRule>
  </conditionalFormatting>
  <conditionalFormatting sqref="M41:M42">
    <cfRule type="cellIs" dxfId="37" priority="29" operator="equal">
      <formula>300</formula>
    </cfRule>
  </conditionalFormatting>
  <conditionalFormatting sqref="D49:D50">
    <cfRule type="cellIs" dxfId="36" priority="26" stopIfTrue="1" operator="between">
      <formula>200</formula>
      <formula>219</formula>
    </cfRule>
    <cfRule type="cellIs" dxfId="35" priority="27" stopIfTrue="1" operator="between">
      <formula>220</formula>
      <formula>249</formula>
    </cfRule>
    <cfRule type="cellIs" dxfId="34" priority="28" stopIfTrue="1" operator="between">
      <formula>250</formula>
      <formula>300</formula>
    </cfRule>
  </conditionalFormatting>
  <conditionalFormatting sqref="D49:D50">
    <cfRule type="cellIs" dxfId="33" priority="25" operator="equal">
      <formula>300</formula>
    </cfRule>
  </conditionalFormatting>
  <conditionalFormatting sqref="M49:M50">
    <cfRule type="cellIs" dxfId="32" priority="22" stopIfTrue="1" operator="between">
      <formula>200</formula>
      <formula>219</formula>
    </cfRule>
    <cfRule type="cellIs" dxfId="31" priority="23" stopIfTrue="1" operator="between">
      <formula>220</formula>
      <formula>249</formula>
    </cfRule>
    <cfRule type="cellIs" dxfId="30" priority="24" stopIfTrue="1" operator="between">
      <formula>250</formula>
      <formula>300</formula>
    </cfRule>
  </conditionalFormatting>
  <conditionalFormatting sqref="M49:M50">
    <cfRule type="cellIs" dxfId="29" priority="21" operator="equal">
      <formula>300</formula>
    </cfRule>
  </conditionalFormatting>
  <conditionalFormatting sqref="D59:D60">
    <cfRule type="cellIs" dxfId="28" priority="18" stopIfTrue="1" operator="between">
      <formula>200</formula>
      <formula>219</formula>
    </cfRule>
    <cfRule type="cellIs" dxfId="27" priority="19" stopIfTrue="1" operator="between">
      <formula>220</formula>
      <formula>249</formula>
    </cfRule>
    <cfRule type="cellIs" dxfId="26" priority="20" stopIfTrue="1" operator="between">
      <formula>250</formula>
      <formula>300</formula>
    </cfRule>
  </conditionalFormatting>
  <conditionalFormatting sqref="D59:D60">
    <cfRule type="cellIs" dxfId="25" priority="17" operator="equal">
      <formula>300</formula>
    </cfRule>
  </conditionalFormatting>
  <conditionalFormatting sqref="M59:M60">
    <cfRule type="cellIs" dxfId="24" priority="14" stopIfTrue="1" operator="between">
      <formula>200</formula>
      <formula>219</formula>
    </cfRule>
    <cfRule type="cellIs" dxfId="23" priority="15" stopIfTrue="1" operator="between">
      <formula>220</formula>
      <formula>249</formula>
    </cfRule>
    <cfRule type="cellIs" dxfId="22" priority="16" stopIfTrue="1" operator="between">
      <formula>250</formula>
      <formula>300</formula>
    </cfRule>
  </conditionalFormatting>
  <conditionalFormatting sqref="M59:M60">
    <cfRule type="cellIs" dxfId="21" priority="13" operator="equal">
      <formula>300</formula>
    </cfRule>
  </conditionalFormatting>
  <conditionalFormatting sqref="D69:D70">
    <cfRule type="cellIs" dxfId="20" priority="10" stopIfTrue="1" operator="between">
      <formula>200</formula>
      <formula>219</formula>
    </cfRule>
    <cfRule type="cellIs" dxfId="19" priority="11" stopIfTrue="1" operator="between">
      <formula>220</formula>
      <formula>249</formula>
    </cfRule>
    <cfRule type="cellIs" dxfId="18" priority="12" stopIfTrue="1" operator="between">
      <formula>250</formula>
      <formula>300</formula>
    </cfRule>
  </conditionalFormatting>
  <conditionalFormatting sqref="D69:D70">
    <cfRule type="cellIs" dxfId="17" priority="9" operator="equal">
      <formula>300</formula>
    </cfRule>
  </conditionalFormatting>
  <conditionalFormatting sqref="M69">
    <cfRule type="cellIs" dxfId="16" priority="6" stopIfTrue="1" operator="between">
      <formula>200</formula>
      <formula>219</formula>
    </cfRule>
    <cfRule type="cellIs" dxfId="15" priority="7" stopIfTrue="1" operator="between">
      <formula>220</formula>
      <formula>249</formula>
    </cfRule>
    <cfRule type="cellIs" dxfId="14" priority="8" stopIfTrue="1" operator="between">
      <formula>250</formula>
      <formula>300</formula>
    </cfRule>
  </conditionalFormatting>
  <conditionalFormatting sqref="M69">
    <cfRule type="cellIs" dxfId="13" priority="5" operator="equal">
      <formula>300</formula>
    </cfRule>
  </conditionalFormatting>
  <conditionalFormatting sqref="M70">
    <cfRule type="cellIs" dxfId="12" priority="2" stopIfTrue="1" operator="between">
      <formula>200</formula>
      <formula>219</formula>
    </cfRule>
    <cfRule type="cellIs" dxfId="11" priority="3" stopIfTrue="1" operator="between">
      <formula>220</formula>
      <formula>249</formula>
    </cfRule>
    <cfRule type="cellIs" dxfId="10" priority="4" stopIfTrue="1" operator="between">
      <formula>250</formula>
      <formula>300</formula>
    </cfRule>
  </conditionalFormatting>
  <conditionalFormatting sqref="M70">
    <cfRule type="cellIs" dxfId="9" priority="1" operator="equal">
      <formula>300</formula>
    </cfRule>
  </conditionalFormatting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I70"/>
  <sheetViews>
    <sheetView zoomScaleNormal="100" workbookViewId="0">
      <selection activeCell="F18" sqref="F18"/>
    </sheetView>
  </sheetViews>
  <sheetFormatPr defaultRowHeight="15" customHeight="1" x14ac:dyDescent="0.35"/>
  <cols>
    <col min="1" max="1" width="5.7265625" customWidth="1"/>
    <col min="2" max="2" width="60.7265625" customWidth="1"/>
    <col min="3" max="3" width="9.81640625" customWidth="1"/>
    <col min="4" max="4" width="5.7265625" customWidth="1"/>
    <col min="5" max="5" width="2.81640625" customWidth="1"/>
    <col min="6" max="6" width="30.26953125" customWidth="1"/>
    <col min="7" max="7" width="33" customWidth="1"/>
    <col min="8" max="8" width="14.453125" customWidth="1"/>
    <col min="9" max="9" width="14.7265625" customWidth="1"/>
  </cols>
  <sheetData>
    <row r="1" spans="1:9" s="16" customFormat="1" ht="30" customHeight="1" thickBot="1" x14ac:dyDescent="0.55000000000000004">
      <c r="A1" s="615" t="s">
        <v>237</v>
      </c>
      <c r="B1" s="616"/>
      <c r="C1" s="616"/>
      <c r="D1" s="617"/>
    </row>
    <row r="2" spans="1:9" ht="15" customHeight="1" x14ac:dyDescent="0.35">
      <c r="A2" s="618"/>
      <c r="B2" s="553" t="s">
        <v>1</v>
      </c>
      <c r="C2" s="621" t="s">
        <v>2</v>
      </c>
      <c r="D2" s="624"/>
    </row>
    <row r="3" spans="1:9" ht="15" customHeight="1" x14ac:dyDescent="0.35">
      <c r="A3" s="618"/>
      <c r="B3" s="620"/>
      <c r="C3" s="622"/>
      <c r="D3" s="625"/>
    </row>
    <row r="4" spans="1:9" ht="15" customHeight="1" x14ac:dyDescent="0.35">
      <c r="A4" s="618"/>
      <c r="B4" s="620"/>
      <c r="C4" s="622"/>
      <c r="D4" s="625"/>
    </row>
    <row r="5" spans="1:9" ht="15" customHeight="1" thickBot="1" x14ac:dyDescent="0.4">
      <c r="A5" s="619"/>
      <c r="B5" s="554"/>
      <c r="C5" s="623"/>
      <c r="D5" s="626"/>
    </row>
    <row r="6" spans="1:9" ht="22" customHeight="1" x14ac:dyDescent="0.35">
      <c r="A6" s="130" t="s">
        <v>14</v>
      </c>
      <c r="B6" s="156"/>
      <c r="C6" s="157"/>
      <c r="D6" s="131" t="s">
        <v>14</v>
      </c>
      <c r="F6" s="161" t="s">
        <v>111</v>
      </c>
      <c r="G6" s="163"/>
      <c r="H6" s="165"/>
    </row>
    <row r="7" spans="1:9" ht="22" customHeight="1" thickBot="1" x14ac:dyDescent="0.4">
      <c r="A7" s="102" t="s">
        <v>15</v>
      </c>
      <c r="B7" s="158"/>
      <c r="C7" s="159"/>
      <c r="D7" s="132" t="s">
        <v>15</v>
      </c>
      <c r="F7" s="162" t="s">
        <v>112</v>
      </c>
      <c r="G7" s="164"/>
      <c r="H7" s="166"/>
    </row>
    <row r="8" spans="1:9" ht="22" customHeight="1" x14ac:dyDescent="0.35">
      <c r="A8" s="101" t="s">
        <v>16</v>
      </c>
      <c r="B8" s="158"/>
      <c r="C8" s="159"/>
      <c r="D8" s="133" t="s">
        <v>16</v>
      </c>
    </row>
    <row r="9" spans="1:9" ht="22" customHeight="1" x14ac:dyDescent="0.35">
      <c r="A9" s="102" t="s">
        <v>17</v>
      </c>
      <c r="B9" s="158"/>
      <c r="C9" s="159"/>
      <c r="D9" s="132" t="s">
        <v>17</v>
      </c>
    </row>
    <row r="10" spans="1:9" ht="22" customHeight="1" x14ac:dyDescent="0.35">
      <c r="A10" s="101" t="s">
        <v>18</v>
      </c>
      <c r="B10" s="158"/>
      <c r="C10" s="159"/>
      <c r="D10" s="133" t="s">
        <v>18</v>
      </c>
      <c r="G10" s="96"/>
      <c r="I10" s="96"/>
    </row>
    <row r="11" spans="1:9" ht="22" customHeight="1" x14ac:dyDescent="0.35">
      <c r="A11" s="102" t="s">
        <v>19</v>
      </c>
      <c r="B11" s="158"/>
      <c r="C11" s="159"/>
      <c r="D11" s="132" t="s">
        <v>19</v>
      </c>
      <c r="G11" s="135"/>
      <c r="I11" s="135"/>
    </row>
    <row r="12" spans="1:9" ht="22" customHeight="1" x14ac:dyDescent="0.35">
      <c r="A12" s="101" t="s">
        <v>20</v>
      </c>
      <c r="B12" s="158"/>
      <c r="C12" s="159"/>
      <c r="D12" s="133" t="s">
        <v>20</v>
      </c>
      <c r="G12" s="136"/>
      <c r="I12" s="136"/>
    </row>
    <row r="13" spans="1:9" ht="22" customHeight="1" x14ac:dyDescent="0.35">
      <c r="A13" s="102" t="s">
        <v>21</v>
      </c>
      <c r="B13" s="158"/>
      <c r="C13" s="159"/>
      <c r="D13" s="132" t="s">
        <v>21</v>
      </c>
      <c r="G13" s="96"/>
      <c r="I13" s="121"/>
    </row>
    <row r="14" spans="1:9" ht="22" customHeight="1" x14ac:dyDescent="0.35">
      <c r="A14" s="101" t="s">
        <v>22</v>
      </c>
      <c r="B14" s="158"/>
      <c r="C14" s="159"/>
      <c r="D14" s="133" t="s">
        <v>22</v>
      </c>
      <c r="G14" s="135"/>
      <c r="I14" s="136"/>
    </row>
    <row r="15" spans="1:9" ht="22" customHeight="1" x14ac:dyDescent="0.35">
      <c r="A15" s="102" t="s">
        <v>23</v>
      </c>
      <c r="B15" s="158"/>
      <c r="C15" s="159"/>
      <c r="D15" s="132" t="s">
        <v>23</v>
      </c>
      <c r="G15" s="136"/>
      <c r="I15" s="136"/>
    </row>
    <row r="16" spans="1:9" ht="22" customHeight="1" x14ac:dyDescent="0.35">
      <c r="A16" s="101" t="s">
        <v>24</v>
      </c>
      <c r="B16" s="158"/>
      <c r="C16" s="159"/>
      <c r="D16" s="133" t="s">
        <v>24</v>
      </c>
      <c r="G16" s="96"/>
      <c r="I16" s="121"/>
    </row>
    <row r="17" spans="1:9" ht="22" customHeight="1" x14ac:dyDescent="0.35">
      <c r="A17" s="102" t="s">
        <v>25</v>
      </c>
      <c r="B17" s="158"/>
      <c r="C17" s="159"/>
      <c r="D17" s="132" t="s">
        <v>25</v>
      </c>
      <c r="G17" s="136"/>
      <c r="I17" s="136"/>
    </row>
    <row r="18" spans="1:9" ht="22" customHeight="1" x14ac:dyDescent="0.35">
      <c r="A18" s="101" t="s">
        <v>26</v>
      </c>
      <c r="B18" s="158"/>
      <c r="C18" s="159"/>
      <c r="D18" s="133" t="s">
        <v>26</v>
      </c>
      <c r="G18" s="136"/>
      <c r="I18" s="136"/>
    </row>
    <row r="19" spans="1:9" ht="22" customHeight="1" x14ac:dyDescent="0.35">
      <c r="A19" s="102" t="s">
        <v>27</v>
      </c>
      <c r="B19" s="158"/>
      <c r="C19" s="159"/>
      <c r="D19" s="132" t="s">
        <v>27</v>
      </c>
      <c r="G19" s="96"/>
      <c r="I19" s="96"/>
    </row>
    <row r="20" spans="1:9" ht="22" customHeight="1" x14ac:dyDescent="0.35">
      <c r="A20" s="101" t="s">
        <v>28</v>
      </c>
      <c r="B20" s="158"/>
      <c r="C20" s="159"/>
      <c r="D20" s="133" t="s">
        <v>28</v>
      </c>
      <c r="G20" s="137"/>
      <c r="I20" s="135"/>
    </row>
    <row r="21" spans="1:9" ht="22" customHeight="1" x14ac:dyDescent="0.35">
      <c r="A21" s="102" t="s">
        <v>29</v>
      </c>
      <c r="B21" s="158"/>
      <c r="C21" s="159"/>
      <c r="D21" s="132" t="s">
        <v>29</v>
      </c>
      <c r="G21" s="136"/>
      <c r="I21" s="136"/>
    </row>
    <row r="22" spans="1:9" ht="22" customHeight="1" x14ac:dyDescent="0.4">
      <c r="A22" s="101" t="s">
        <v>30</v>
      </c>
      <c r="B22" s="160"/>
      <c r="C22" s="159"/>
      <c r="D22" s="133" t="s">
        <v>30</v>
      </c>
      <c r="I22" s="96"/>
    </row>
    <row r="23" spans="1:9" ht="22" customHeight="1" x14ac:dyDescent="0.35">
      <c r="A23" s="102" t="s">
        <v>31</v>
      </c>
      <c r="B23" s="158"/>
      <c r="C23" s="159"/>
      <c r="D23" s="132" t="s">
        <v>31</v>
      </c>
      <c r="G23" s="135"/>
      <c r="I23" s="138"/>
    </row>
    <row r="24" spans="1:9" ht="22" customHeight="1" x14ac:dyDescent="0.4">
      <c r="A24" s="101" t="s">
        <v>32</v>
      </c>
      <c r="B24" s="160"/>
      <c r="C24" s="159"/>
      <c r="D24" s="133" t="s">
        <v>32</v>
      </c>
      <c r="G24" s="136"/>
      <c r="I24" s="138"/>
    </row>
    <row r="25" spans="1:9" ht="22" customHeight="1" x14ac:dyDescent="0.4">
      <c r="A25" s="102" t="s">
        <v>33</v>
      </c>
      <c r="B25" s="160"/>
      <c r="C25" s="159"/>
      <c r="D25" s="132" t="s">
        <v>33</v>
      </c>
      <c r="I25" s="96"/>
    </row>
    <row r="26" spans="1:9" ht="22" customHeight="1" x14ac:dyDescent="0.4">
      <c r="A26" s="101" t="s">
        <v>34</v>
      </c>
      <c r="B26" s="160"/>
      <c r="C26" s="159"/>
      <c r="D26" s="133" t="s">
        <v>34</v>
      </c>
      <c r="G26" s="136"/>
      <c r="I26" s="138"/>
    </row>
    <row r="27" spans="1:9" ht="22" customHeight="1" x14ac:dyDescent="0.4">
      <c r="A27" s="102" t="s">
        <v>35</v>
      </c>
      <c r="B27" s="160"/>
      <c r="C27" s="159"/>
      <c r="D27" s="132" t="s">
        <v>35</v>
      </c>
      <c r="G27" s="136"/>
      <c r="I27" s="136"/>
    </row>
    <row r="28" spans="1:9" ht="22" customHeight="1" x14ac:dyDescent="0.4">
      <c r="A28" s="101" t="s">
        <v>36</v>
      </c>
      <c r="B28" s="160"/>
      <c r="C28" s="159"/>
      <c r="D28" s="133" t="s">
        <v>36</v>
      </c>
      <c r="I28" s="96"/>
    </row>
    <row r="29" spans="1:9" ht="22" customHeight="1" x14ac:dyDescent="0.4">
      <c r="A29" s="102" t="s">
        <v>37</v>
      </c>
      <c r="B29" s="160"/>
      <c r="C29" s="159"/>
      <c r="D29" s="132" t="s">
        <v>37</v>
      </c>
      <c r="G29" s="138"/>
      <c r="I29" s="136"/>
    </row>
    <row r="30" spans="1:9" ht="22" customHeight="1" x14ac:dyDescent="0.4">
      <c r="A30" s="101" t="s">
        <v>38</v>
      </c>
      <c r="B30" s="160"/>
      <c r="C30" s="159"/>
      <c r="D30" s="133" t="s">
        <v>38</v>
      </c>
      <c r="G30" s="138"/>
      <c r="I30" s="136"/>
    </row>
    <row r="31" spans="1:9" ht="22" customHeight="1" x14ac:dyDescent="0.4">
      <c r="A31" s="102" t="s">
        <v>39</v>
      </c>
      <c r="B31" s="160"/>
      <c r="C31" s="159"/>
      <c r="D31" s="132" t="s">
        <v>39</v>
      </c>
      <c r="I31" s="96"/>
    </row>
    <row r="32" spans="1:9" ht="22" customHeight="1" x14ac:dyDescent="0.4">
      <c r="A32" s="101" t="s">
        <v>40</v>
      </c>
      <c r="B32" s="160"/>
      <c r="C32" s="159"/>
      <c r="D32" s="133" t="s">
        <v>40</v>
      </c>
      <c r="G32" s="135"/>
    </row>
    <row r="33" spans="1:7" ht="22" customHeight="1" x14ac:dyDescent="0.4">
      <c r="A33" s="102" t="s">
        <v>41</v>
      </c>
      <c r="B33" s="160"/>
      <c r="C33" s="159"/>
      <c r="D33" s="132" t="s">
        <v>41</v>
      </c>
      <c r="G33" s="139"/>
    </row>
    <row r="34" spans="1:7" ht="22" customHeight="1" x14ac:dyDescent="0.4">
      <c r="A34" s="101" t="s">
        <v>42</v>
      </c>
      <c r="B34" s="160"/>
      <c r="C34" s="159"/>
      <c r="D34" s="133" t="s">
        <v>42</v>
      </c>
    </row>
    <row r="35" spans="1:7" ht="22" customHeight="1" x14ac:dyDescent="0.4">
      <c r="A35" s="102" t="s">
        <v>43</v>
      </c>
      <c r="B35" s="160"/>
      <c r="C35" s="159"/>
      <c r="D35" s="132" t="s">
        <v>43</v>
      </c>
    </row>
    <row r="36" spans="1:7" ht="22" customHeight="1" x14ac:dyDescent="0.4">
      <c r="A36" s="101" t="s">
        <v>44</v>
      </c>
      <c r="B36" s="160"/>
      <c r="C36" s="159"/>
      <c r="D36" s="133" t="s">
        <v>44</v>
      </c>
    </row>
    <row r="37" spans="1:7" ht="22" customHeight="1" x14ac:dyDescent="0.4">
      <c r="A37" s="102" t="s">
        <v>45</v>
      </c>
      <c r="B37" s="160"/>
      <c r="C37" s="159"/>
      <c r="D37" s="132" t="s">
        <v>45</v>
      </c>
    </row>
    <row r="38" spans="1:7" ht="22" customHeight="1" x14ac:dyDescent="0.4">
      <c r="A38" s="101" t="s">
        <v>46</v>
      </c>
      <c r="B38" s="160"/>
      <c r="C38" s="159"/>
      <c r="D38" s="133" t="s">
        <v>46</v>
      </c>
    </row>
    <row r="39" spans="1:7" ht="22" customHeight="1" x14ac:dyDescent="0.4">
      <c r="A39" s="102" t="s">
        <v>47</v>
      </c>
      <c r="B39" s="160"/>
      <c r="C39" s="159"/>
      <c r="D39" s="132" t="s">
        <v>47</v>
      </c>
    </row>
    <row r="40" spans="1:7" ht="22" customHeight="1" x14ac:dyDescent="0.4">
      <c r="A40" s="101" t="s">
        <v>48</v>
      </c>
      <c r="B40" s="160"/>
      <c r="C40" s="159"/>
      <c r="D40" s="133" t="s">
        <v>48</v>
      </c>
    </row>
    <row r="41" spans="1:7" ht="22" customHeight="1" x14ac:dyDescent="0.4">
      <c r="A41" s="102" t="s">
        <v>49</v>
      </c>
      <c r="B41" s="160"/>
      <c r="C41" s="159"/>
      <c r="D41" s="132" t="s">
        <v>49</v>
      </c>
    </row>
    <row r="42" spans="1:7" ht="22" customHeight="1" x14ac:dyDescent="0.4">
      <c r="A42" s="101" t="s">
        <v>50</v>
      </c>
      <c r="B42" s="160"/>
      <c r="C42" s="159"/>
      <c r="D42" s="133" t="s">
        <v>50</v>
      </c>
    </row>
    <row r="43" spans="1:7" ht="22" customHeight="1" x14ac:dyDescent="0.4">
      <c r="A43" s="102" t="s">
        <v>51</v>
      </c>
      <c r="B43" s="160"/>
      <c r="C43" s="159"/>
      <c r="D43" s="132" t="s">
        <v>51</v>
      </c>
    </row>
    <row r="44" spans="1:7" ht="22" customHeight="1" x14ac:dyDescent="0.4">
      <c r="A44" s="101" t="s">
        <v>52</v>
      </c>
      <c r="B44" s="160"/>
      <c r="C44" s="159"/>
      <c r="D44" s="133" t="s">
        <v>52</v>
      </c>
    </row>
    <row r="45" spans="1:7" ht="22" customHeight="1" x14ac:dyDescent="0.4">
      <c r="A45" s="102" t="s">
        <v>53</v>
      </c>
      <c r="B45" s="160"/>
      <c r="C45" s="159"/>
      <c r="D45" s="132" t="s">
        <v>53</v>
      </c>
    </row>
    <row r="46" spans="1:7" ht="22" customHeight="1" x14ac:dyDescent="0.4">
      <c r="A46" s="101" t="s">
        <v>54</v>
      </c>
      <c r="B46" s="160"/>
      <c r="C46" s="159"/>
      <c r="D46" s="133" t="s">
        <v>54</v>
      </c>
    </row>
    <row r="47" spans="1:7" ht="22" customHeight="1" x14ac:dyDescent="0.4">
      <c r="A47" s="102" t="s">
        <v>55</v>
      </c>
      <c r="B47" s="160"/>
      <c r="C47" s="159"/>
      <c r="D47" s="132" t="s">
        <v>55</v>
      </c>
    </row>
    <row r="48" spans="1:7" ht="22" customHeight="1" x14ac:dyDescent="0.4">
      <c r="A48" s="101" t="s">
        <v>56</v>
      </c>
      <c r="B48" s="160"/>
      <c r="C48" s="159"/>
      <c r="D48" s="133" t="s">
        <v>56</v>
      </c>
    </row>
    <row r="49" spans="1:7" ht="22" customHeight="1" x14ac:dyDescent="0.4">
      <c r="A49" s="102" t="s">
        <v>57</v>
      </c>
      <c r="B49" s="160"/>
      <c r="C49" s="159"/>
      <c r="D49" s="132" t="s">
        <v>57</v>
      </c>
    </row>
    <row r="50" spans="1:7" ht="22" customHeight="1" x14ac:dyDescent="0.4">
      <c r="A50" s="101" t="s">
        <v>58</v>
      </c>
      <c r="B50" s="160"/>
      <c r="C50" s="159"/>
      <c r="D50" s="133" t="s">
        <v>58</v>
      </c>
    </row>
    <row r="51" spans="1:7" ht="22" customHeight="1" x14ac:dyDescent="0.4">
      <c r="A51" s="102" t="s">
        <v>59</v>
      </c>
      <c r="B51" s="160"/>
      <c r="C51" s="159"/>
      <c r="D51" s="132" t="s">
        <v>59</v>
      </c>
    </row>
    <row r="52" spans="1:7" ht="22" customHeight="1" x14ac:dyDescent="0.35">
      <c r="A52" s="101" t="s">
        <v>60</v>
      </c>
      <c r="B52" s="181"/>
      <c r="C52" s="182"/>
      <c r="D52" s="133" t="s">
        <v>60</v>
      </c>
    </row>
    <row r="53" spans="1:7" ht="22" customHeight="1" x14ac:dyDescent="0.35">
      <c r="A53" s="102" t="s">
        <v>61</v>
      </c>
      <c r="B53" s="181"/>
      <c r="C53" s="182"/>
      <c r="D53" s="132" t="s">
        <v>61</v>
      </c>
    </row>
    <row r="54" spans="1:7" ht="22" customHeight="1" x14ac:dyDescent="0.35">
      <c r="A54" s="101" t="s">
        <v>62</v>
      </c>
      <c r="B54" s="181"/>
      <c r="C54" s="182"/>
      <c r="D54" s="133" t="s">
        <v>62</v>
      </c>
    </row>
    <row r="55" spans="1:7" ht="22" customHeight="1" thickBot="1" x14ac:dyDescent="0.4">
      <c r="A55" s="134" t="s">
        <v>63</v>
      </c>
      <c r="B55" s="181"/>
      <c r="C55" s="181"/>
      <c r="D55" s="184" t="s">
        <v>63</v>
      </c>
    </row>
    <row r="56" spans="1:7" ht="22" customHeight="1" thickBot="1" x14ac:dyDescent="0.4">
      <c r="A56" s="134" t="s">
        <v>64</v>
      </c>
      <c r="B56" s="181"/>
      <c r="C56" s="181"/>
      <c r="D56" s="184" t="s">
        <v>64</v>
      </c>
      <c r="G56" s="135"/>
    </row>
    <row r="57" spans="1:7" ht="22" customHeight="1" thickBot="1" x14ac:dyDescent="0.4">
      <c r="A57" s="134" t="s">
        <v>65</v>
      </c>
      <c r="B57" s="181"/>
      <c r="C57" s="181"/>
      <c r="D57" s="184" t="s">
        <v>65</v>
      </c>
      <c r="G57" s="135"/>
    </row>
    <row r="58" spans="1:7" ht="22" customHeight="1" thickBot="1" x14ac:dyDescent="0.4">
      <c r="A58" s="134" t="s">
        <v>66</v>
      </c>
      <c r="B58" s="181"/>
      <c r="C58" s="181"/>
      <c r="D58" s="184" t="s">
        <v>66</v>
      </c>
    </row>
    <row r="59" spans="1:7" ht="22" customHeight="1" thickBot="1" x14ac:dyDescent="0.4">
      <c r="A59" s="134" t="s">
        <v>67</v>
      </c>
      <c r="B59" s="181"/>
      <c r="C59" s="181"/>
      <c r="D59" s="184" t="s">
        <v>67</v>
      </c>
    </row>
    <row r="60" spans="1:7" ht="22" customHeight="1" thickBot="1" x14ac:dyDescent="0.4">
      <c r="A60" s="134" t="s">
        <v>68</v>
      </c>
      <c r="B60" s="181"/>
      <c r="C60" s="181"/>
      <c r="D60" s="184" t="s">
        <v>68</v>
      </c>
    </row>
    <row r="61" spans="1:7" ht="22" customHeight="1" thickBot="1" x14ac:dyDescent="0.4">
      <c r="A61" s="134" t="s">
        <v>69</v>
      </c>
      <c r="B61" s="181"/>
      <c r="C61" s="181"/>
      <c r="D61" s="184" t="s">
        <v>69</v>
      </c>
    </row>
    <row r="62" spans="1:7" ht="22" customHeight="1" thickBot="1" x14ac:dyDescent="0.4">
      <c r="A62" s="134" t="s">
        <v>70</v>
      </c>
      <c r="B62" s="181"/>
      <c r="C62" s="181"/>
      <c r="D62" s="184" t="s">
        <v>70</v>
      </c>
    </row>
    <row r="63" spans="1:7" ht="22" customHeight="1" thickBot="1" x14ac:dyDescent="0.4">
      <c r="A63" s="134" t="s">
        <v>71</v>
      </c>
      <c r="B63" s="181"/>
      <c r="C63" s="181"/>
      <c r="D63" s="184" t="s">
        <v>71</v>
      </c>
    </row>
    <row r="64" spans="1:7" ht="22" customHeight="1" thickBot="1" x14ac:dyDescent="0.4">
      <c r="A64" s="134" t="s">
        <v>72</v>
      </c>
      <c r="B64" s="181"/>
      <c r="C64" s="181"/>
      <c r="D64" s="184" t="s">
        <v>72</v>
      </c>
    </row>
    <row r="65" spans="1:4" ht="22" customHeight="1" thickBot="1" x14ac:dyDescent="0.4">
      <c r="A65" s="134" t="s">
        <v>73</v>
      </c>
      <c r="B65" s="181"/>
      <c r="C65" s="181"/>
      <c r="D65" s="184" t="s">
        <v>73</v>
      </c>
    </row>
    <row r="66" spans="1:4" ht="22" customHeight="1" thickBot="1" x14ac:dyDescent="0.4">
      <c r="A66" s="134" t="s">
        <v>74</v>
      </c>
      <c r="B66" s="181"/>
      <c r="C66" s="181"/>
      <c r="D66" s="184" t="s">
        <v>74</v>
      </c>
    </row>
    <row r="67" spans="1:4" ht="22" customHeight="1" thickBot="1" x14ac:dyDescent="0.4">
      <c r="A67" s="134" t="s">
        <v>75</v>
      </c>
      <c r="B67" s="181"/>
      <c r="C67" s="181"/>
      <c r="D67" s="184" t="s">
        <v>75</v>
      </c>
    </row>
    <row r="68" spans="1:4" ht="22" customHeight="1" thickBot="1" x14ac:dyDescent="0.4">
      <c r="A68" s="134" t="s">
        <v>76</v>
      </c>
      <c r="B68" s="181"/>
      <c r="C68" s="181"/>
      <c r="D68" s="184" t="s">
        <v>76</v>
      </c>
    </row>
    <row r="69" spans="1:4" ht="22" customHeight="1" thickBot="1" x14ac:dyDescent="0.4">
      <c r="A69" s="134" t="s">
        <v>77</v>
      </c>
      <c r="B69" s="181"/>
      <c r="C69" s="181"/>
      <c r="D69" s="184" t="s">
        <v>77</v>
      </c>
    </row>
    <row r="70" spans="1:4" ht="22" customHeight="1" thickBot="1" x14ac:dyDescent="0.4">
      <c r="A70" s="134" t="s">
        <v>78</v>
      </c>
      <c r="B70" s="183"/>
      <c r="C70" s="183"/>
      <c r="D70" s="185" t="s">
        <v>78</v>
      </c>
    </row>
  </sheetData>
  <mergeCells count="5">
    <mergeCell ref="A1:D1"/>
    <mergeCell ref="A2:A5"/>
    <mergeCell ref="B2:B5"/>
    <mergeCell ref="C2:C5"/>
    <mergeCell ref="D2:D5"/>
  </mergeCells>
  <phoneticPr fontId="0" type="noConversion"/>
  <conditionalFormatting sqref="A6:A70 D6:D70">
    <cfRule type="cellIs" dxfId="8" priority="4" stopIfTrue="1" operator="between">
      <formula>200</formula>
      <formula>219</formula>
    </cfRule>
    <cfRule type="cellIs" dxfId="7" priority="5" stopIfTrue="1" operator="between">
      <formula>220</formula>
      <formula>249</formula>
    </cfRule>
    <cfRule type="cellIs" dxfId="6" priority="6" stopIfTrue="1" operator="between">
      <formula>250</formula>
      <formula>300</formula>
    </cfRule>
  </conditionalFormatting>
  <pageMargins left="0.7" right="0.7" top="0.75" bottom="0.75" header="0.3" footer="0.3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Single</vt:lpstr>
      <vt:lpstr>Single Final</vt:lpstr>
      <vt:lpstr>Doubles</vt:lpstr>
      <vt:lpstr>Doubles Final</vt:lpstr>
      <vt:lpstr>Teams</vt:lpstr>
      <vt:lpstr>Teams Final</vt:lpstr>
      <vt:lpstr>All Event</vt:lpstr>
      <vt:lpstr>Masters</vt:lpstr>
      <vt:lpstr>FINAL SCORE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2025-03-16T11:50:17Z</dcterms:modified>
</cp:coreProperties>
</file>